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10" windowHeight="5820" activeTab="1"/>
  </bookViews>
  <sheets>
    <sheet name="初評成績" sheetId="1" r:id="rId1"/>
    <sheet name="複評成績" sheetId="2" r:id="rId2"/>
    <sheet name="總評成績" sheetId="3" r:id="rId3"/>
    <sheet name="評鑑總成績" sheetId="4" r:id="rId4"/>
  </sheets>
  <definedNames>
    <definedName name="_xlnm.Print_Area" localSheetId="0">'初評成績'!$A$1:$I$79</definedName>
    <definedName name="_xlnm.Print_Area" localSheetId="3">'評鑑總成績'!$A$1:$I$91</definedName>
    <definedName name="_xlnm.Print_Titles" localSheetId="0">'初評成績'!$1:$2</definedName>
    <definedName name="_xlnm.Print_Titles" localSheetId="3">'評鑑總成績'!$1:$3</definedName>
    <definedName name="_xlnm.Print_Titles" localSheetId="1">'複評成績'!$1:$2</definedName>
  </definedNames>
  <calcPr fullCalcOnLoad="1"/>
</workbook>
</file>

<file path=xl/sharedStrings.xml><?xml version="1.0" encoding="utf-8"?>
<sst xmlns="http://schemas.openxmlformats.org/spreadsheetml/2006/main" count="485" uniqueCount="279">
  <si>
    <t>社團名稱</t>
  </si>
  <si>
    <t>電腦研習社</t>
  </si>
  <si>
    <t>星象社</t>
  </si>
  <si>
    <t>經濟貿易研究社</t>
  </si>
  <si>
    <t>藍墨水詩社</t>
  </si>
  <si>
    <t>經濟商管學生會</t>
  </si>
  <si>
    <t>土風舞社</t>
  </si>
  <si>
    <t>藝術舞坊</t>
  </si>
  <si>
    <t>國際標準舞蹈社</t>
  </si>
  <si>
    <t>國樂社</t>
  </si>
  <si>
    <t>古箏社</t>
  </si>
  <si>
    <t>民謠吉他社</t>
  </si>
  <si>
    <t>古典吉他社</t>
  </si>
  <si>
    <t>西洋長笛社</t>
  </si>
  <si>
    <t>合唱團</t>
  </si>
  <si>
    <t>美術社</t>
  </si>
  <si>
    <t>手工藝社</t>
  </si>
  <si>
    <t>黏土造型社</t>
  </si>
  <si>
    <t>布袋戲研習社</t>
  </si>
  <si>
    <t>口琴社</t>
  </si>
  <si>
    <t>動漫畫研究社</t>
  </si>
  <si>
    <t>基督教團契</t>
  </si>
  <si>
    <t>天堂鳥社</t>
  </si>
  <si>
    <t>電影欣賞社</t>
  </si>
  <si>
    <t>大眾傳播社</t>
  </si>
  <si>
    <t>手語研習社</t>
  </si>
  <si>
    <t>慈光社</t>
  </si>
  <si>
    <t>踏青社</t>
  </si>
  <si>
    <t>童軍團</t>
  </si>
  <si>
    <t>國際禮儀社</t>
  </si>
  <si>
    <t>健康美食社</t>
  </si>
  <si>
    <t>整體造型社</t>
  </si>
  <si>
    <t>動物保護社</t>
  </si>
  <si>
    <t>文康社</t>
  </si>
  <si>
    <t>桌球社</t>
  </si>
  <si>
    <t>跆拳社</t>
  </si>
  <si>
    <t>街頭舞蹈社</t>
  </si>
  <si>
    <t>排球社</t>
  </si>
  <si>
    <t>學生聯合會</t>
  </si>
  <si>
    <t>優質學生服務會</t>
  </si>
  <si>
    <t>校刊編輯委員會</t>
  </si>
  <si>
    <t>法文學會</t>
  </si>
  <si>
    <t>德文學會</t>
  </si>
  <si>
    <t>西文學會</t>
  </si>
  <si>
    <t>總分</t>
  </si>
  <si>
    <t>遲交扣分</t>
  </si>
  <si>
    <t>學術性社團</t>
  </si>
  <si>
    <t>技藝性社團</t>
  </si>
  <si>
    <t>服務/綜合性社團</t>
  </si>
  <si>
    <t>體育/康樂性社團</t>
  </si>
  <si>
    <t>其他類社團</t>
  </si>
  <si>
    <r>
      <t>備註</t>
    </r>
    <r>
      <rPr>
        <sz val="12"/>
        <rFont val="新細明體"/>
        <family val="1"/>
      </rPr>
      <t>：</t>
    </r>
  </si>
  <si>
    <t>合計</t>
  </si>
  <si>
    <t>電玩社</t>
  </si>
  <si>
    <t>山地服務社</t>
  </si>
  <si>
    <t>學生議會</t>
  </si>
  <si>
    <t>直排輪社</t>
  </si>
  <si>
    <t>古箏社</t>
  </si>
  <si>
    <t>合唱團</t>
  </si>
  <si>
    <r>
      <t>組織章程</t>
    </r>
    <r>
      <rPr>
        <sz val="12"/>
        <rFont val="Times New Roman"/>
        <family val="1"/>
      </rPr>
      <t>20%</t>
    </r>
  </si>
  <si>
    <r>
      <t>課程內容</t>
    </r>
    <r>
      <rPr>
        <sz val="12"/>
        <rFont val="Times New Roman"/>
        <family val="1"/>
      </rPr>
      <t>10%</t>
    </r>
  </si>
  <si>
    <r>
      <t>社團財物</t>
    </r>
    <r>
      <rPr>
        <sz val="12"/>
        <rFont val="Times New Roman"/>
        <family val="1"/>
      </rPr>
      <t>20%</t>
    </r>
  </si>
  <si>
    <r>
      <t>整體性</t>
    </r>
    <r>
      <rPr>
        <sz val="12"/>
        <rFont val="Times New Roman"/>
        <family val="1"/>
      </rPr>
      <t>15%</t>
    </r>
  </si>
  <si>
    <t>手語社</t>
  </si>
  <si>
    <r>
      <t>平時成績</t>
    </r>
    <r>
      <rPr>
        <b/>
        <sz val="12"/>
        <color indexed="8"/>
        <rFont val="Times New Roman"/>
        <family val="1"/>
      </rPr>
      <t>30%</t>
    </r>
  </si>
  <si>
    <t>複評成績</t>
  </si>
  <si>
    <t>總評成績</t>
  </si>
  <si>
    <t>等第</t>
  </si>
  <si>
    <t>原分</t>
  </si>
  <si>
    <t>20%(70%)</t>
  </si>
  <si>
    <t>乙</t>
  </si>
  <si>
    <t>甲</t>
  </si>
  <si>
    <t>經貿社</t>
  </si>
  <si>
    <t>優</t>
  </si>
  <si>
    <t>國際標準舞社</t>
  </si>
  <si>
    <t>布袋戲社</t>
  </si>
  <si>
    <t>特優</t>
  </si>
  <si>
    <t>電玩社</t>
  </si>
  <si>
    <t>手語社</t>
  </si>
  <si>
    <t>山地服務社</t>
  </si>
  <si>
    <t>街舞社</t>
  </si>
  <si>
    <t>學生議會</t>
  </si>
  <si>
    <t>社團數量</t>
  </si>
  <si>
    <t>備註：</t>
  </si>
  <si>
    <r>
      <t>2.參與總評之社團，複評成績及總評成績分別佔20%及50%；未參與總評之社團，複評成績佔</t>
    </r>
    <r>
      <rPr>
        <sz val="12"/>
        <rFont val="新細明體"/>
        <family val="1"/>
      </rPr>
      <t>70%</t>
    </r>
    <r>
      <rPr>
        <sz val="12"/>
        <rFont val="新細明體"/>
        <family val="1"/>
      </rPr>
      <t>。</t>
    </r>
  </si>
  <si>
    <r>
      <t>4.</t>
    </r>
    <r>
      <rPr>
        <sz val="12"/>
        <rFont val="新細明體"/>
        <family val="1"/>
      </rPr>
      <t>學生社團評鑑之獎懲依社團評鑑辦法第八條辦理。</t>
    </r>
  </si>
  <si>
    <r>
      <t>網頁</t>
    </r>
    <r>
      <rPr>
        <sz val="12"/>
        <rFont val="Times New Roman"/>
        <family val="1"/>
      </rPr>
      <t>5%</t>
    </r>
  </si>
  <si>
    <r>
      <t>活動內容</t>
    </r>
    <r>
      <rPr>
        <sz val="12"/>
        <rFont val="Times New Roman"/>
        <family val="1"/>
      </rPr>
      <t>30%</t>
    </r>
  </si>
  <si>
    <r>
      <t>網頁</t>
    </r>
    <r>
      <rPr>
        <sz val="12"/>
        <rFont val="Times New Roman"/>
        <family val="1"/>
      </rPr>
      <t>5%</t>
    </r>
  </si>
  <si>
    <t>社團編碼</t>
  </si>
  <si>
    <t>社團名稱</t>
  </si>
  <si>
    <r>
      <t>自評</t>
    </r>
    <r>
      <rPr>
        <b/>
        <sz val="12"/>
        <color indexed="8"/>
        <rFont val="Times New Roman"/>
        <family val="1"/>
      </rPr>
      <t>100%</t>
    </r>
  </si>
  <si>
    <r>
      <t>自評</t>
    </r>
    <r>
      <rPr>
        <b/>
        <sz val="12"/>
        <color indexed="8"/>
        <rFont val="Times New Roman"/>
        <family val="1"/>
      </rPr>
      <t>30%</t>
    </r>
  </si>
  <si>
    <t>實得分數</t>
  </si>
  <si>
    <t>A005</t>
  </si>
  <si>
    <t>電腦研習社</t>
  </si>
  <si>
    <t>A006</t>
  </si>
  <si>
    <t>星象社</t>
  </si>
  <si>
    <t>A009</t>
  </si>
  <si>
    <t>A010</t>
  </si>
  <si>
    <t>經貿社</t>
  </si>
  <si>
    <t>A011</t>
  </si>
  <si>
    <t>藍墨水詩社</t>
  </si>
  <si>
    <t>A014Y</t>
  </si>
  <si>
    <t>經濟商管學生會</t>
  </si>
  <si>
    <t>B001</t>
  </si>
  <si>
    <t>B002</t>
  </si>
  <si>
    <t>藝術舞坊</t>
  </si>
  <si>
    <t>B003</t>
  </si>
  <si>
    <t>B004</t>
  </si>
  <si>
    <t>B005</t>
  </si>
  <si>
    <t>B006</t>
  </si>
  <si>
    <t>B007</t>
  </si>
  <si>
    <t>B008</t>
  </si>
  <si>
    <t>B009</t>
  </si>
  <si>
    <t>B012</t>
  </si>
  <si>
    <t>B013</t>
  </si>
  <si>
    <t>B015</t>
  </si>
  <si>
    <t>B020</t>
  </si>
  <si>
    <t>B021</t>
  </si>
  <si>
    <t>B022</t>
  </si>
  <si>
    <t>B023</t>
  </si>
  <si>
    <t>B024</t>
  </si>
  <si>
    <t>C001</t>
  </si>
  <si>
    <t>C002</t>
  </si>
  <si>
    <t>C003</t>
  </si>
  <si>
    <t>C004</t>
  </si>
  <si>
    <t>C005</t>
  </si>
  <si>
    <t>C007</t>
  </si>
  <si>
    <t>C008</t>
  </si>
  <si>
    <t>C009</t>
  </si>
  <si>
    <t>C010</t>
  </si>
  <si>
    <t>C012</t>
  </si>
  <si>
    <t>C013</t>
  </si>
  <si>
    <t>C017</t>
  </si>
  <si>
    <t>慈青社</t>
  </si>
  <si>
    <t>C016</t>
  </si>
  <si>
    <t>D001</t>
  </si>
  <si>
    <t>D003</t>
  </si>
  <si>
    <t>D005</t>
  </si>
  <si>
    <t>D006</t>
  </si>
  <si>
    <t>D007</t>
  </si>
  <si>
    <t>D012</t>
  </si>
  <si>
    <t>足球社</t>
  </si>
  <si>
    <t>D009</t>
  </si>
  <si>
    <t>E001</t>
  </si>
  <si>
    <t>學生聯合會</t>
  </si>
  <si>
    <t>E001A</t>
  </si>
  <si>
    <t>E002</t>
  </si>
  <si>
    <t>E003</t>
  </si>
  <si>
    <t>E005</t>
  </si>
  <si>
    <t>E006</t>
  </si>
  <si>
    <t>E007</t>
  </si>
  <si>
    <t>E0101</t>
  </si>
  <si>
    <t>宗輔義工團</t>
  </si>
  <si>
    <t>E1012</t>
  </si>
  <si>
    <t>學輔義工團</t>
  </si>
  <si>
    <t>E011</t>
  </si>
  <si>
    <t>炬光社</t>
  </si>
  <si>
    <t>E014</t>
  </si>
  <si>
    <t>綠色奇蹟服務會</t>
  </si>
  <si>
    <t>學術性社團</t>
  </si>
  <si>
    <t>E015</t>
  </si>
  <si>
    <t>慈青社</t>
  </si>
  <si>
    <t>應華系學會</t>
  </si>
  <si>
    <t>炬光社</t>
  </si>
  <si>
    <t>綠色奇蹟服務會</t>
  </si>
  <si>
    <t>慈青社</t>
  </si>
  <si>
    <t>足球社</t>
  </si>
  <si>
    <t>丁</t>
  </si>
  <si>
    <t>丙</t>
  </si>
  <si>
    <r>
      <t>1.社團資料複評達</t>
    </r>
    <r>
      <rPr>
        <sz val="12"/>
        <rFont val="新細明體"/>
        <family val="1"/>
      </rPr>
      <t>75</t>
    </r>
    <r>
      <rPr>
        <sz val="12"/>
        <rFont val="新細明體"/>
        <family val="1"/>
      </rPr>
      <t>分以上者，得參加總評，參加總評之社團計有</t>
    </r>
    <r>
      <rPr>
        <sz val="12"/>
        <rFont val="新細明體"/>
        <family val="1"/>
      </rPr>
      <t>17個</t>
    </r>
    <r>
      <rPr>
        <sz val="12"/>
        <rFont val="新細明體"/>
        <family val="1"/>
      </rPr>
      <t>。</t>
    </r>
  </si>
  <si>
    <t>國標舞蹈社</t>
  </si>
  <si>
    <r>
      <t>90</t>
    </r>
    <r>
      <rPr>
        <sz val="12"/>
        <color indexed="8"/>
        <rFont val="新細明體"/>
        <family val="1"/>
      </rPr>
      <t>以上</t>
    </r>
  </si>
  <si>
    <t>84.99-80</t>
  </si>
  <si>
    <t>89.99-85</t>
  </si>
  <si>
    <t>79.99-70</t>
  </si>
  <si>
    <t>69.99-60</t>
  </si>
  <si>
    <r>
      <t>60</t>
    </r>
    <r>
      <rPr>
        <sz val="12"/>
        <color indexed="8"/>
        <rFont val="新細明體"/>
        <family val="1"/>
      </rPr>
      <t>以下</t>
    </r>
  </si>
  <si>
    <t>基督教團契</t>
  </si>
  <si>
    <t>九十三學年度社團初評暨平時考核成績統計表</t>
  </si>
  <si>
    <t>九十三學年度學生社團資料評鑑複評成績一覽表</t>
  </si>
  <si>
    <t>九十三學年度學生社團資料評鑑總評成績一覽表</t>
  </si>
  <si>
    <t>文藻外語學院九十三學年度學生社團評鑑總成績一覽表</t>
  </si>
  <si>
    <t>B025</t>
  </si>
  <si>
    <t>新潮爵士舞蹈社</t>
  </si>
  <si>
    <t>B026</t>
  </si>
  <si>
    <t>小提琴社</t>
  </si>
  <si>
    <t>B027</t>
  </si>
  <si>
    <t>視覺設計創意社</t>
  </si>
  <si>
    <t>B028</t>
  </si>
  <si>
    <t>流行爵士鋼琴社</t>
  </si>
  <si>
    <t>C015</t>
  </si>
  <si>
    <t>D002</t>
  </si>
  <si>
    <t>壘球社</t>
  </si>
  <si>
    <t>D014Y</t>
  </si>
  <si>
    <t>勁爆舞研社</t>
  </si>
  <si>
    <t>D013</t>
  </si>
  <si>
    <t>競技啦啦隊</t>
  </si>
  <si>
    <t>D015Y</t>
  </si>
  <si>
    <t>極限運動社</t>
  </si>
  <si>
    <t>E0041</t>
  </si>
  <si>
    <t>英文系大學部系學會</t>
  </si>
  <si>
    <t>E0042</t>
  </si>
  <si>
    <t>英文系專科部學會</t>
  </si>
  <si>
    <t>E0081</t>
  </si>
  <si>
    <t>日文系大學部系學會</t>
  </si>
  <si>
    <t>E0082</t>
  </si>
  <si>
    <t>日文系專科部學會</t>
  </si>
  <si>
    <t>E016</t>
  </si>
  <si>
    <t>生涯志工團</t>
  </si>
  <si>
    <t>E017</t>
  </si>
  <si>
    <t>外教系學會</t>
  </si>
  <si>
    <t>E018</t>
  </si>
  <si>
    <t>資管與傳播系學會</t>
  </si>
  <si>
    <t>西洋音樂社</t>
  </si>
  <si>
    <t>英文表達社</t>
  </si>
  <si>
    <t>舞台戲劇工作社</t>
  </si>
  <si>
    <t>舞台戲劇工作社</t>
  </si>
  <si>
    <t>大掃除缺席扣分</t>
  </si>
  <si>
    <t>海報違規扣分</t>
  </si>
  <si>
    <t>結帳逾期扣分</t>
  </si>
  <si>
    <t>課指組加扣分</t>
  </si>
  <si>
    <t>英語表達社</t>
  </si>
  <si>
    <t>新潮爵士舞蹈社</t>
  </si>
  <si>
    <t>小提琴社</t>
  </si>
  <si>
    <t>視覺設計創意社</t>
  </si>
  <si>
    <t>流行爵士鋼琴社</t>
  </si>
  <si>
    <t>壘球社</t>
  </si>
  <si>
    <t>競技啦啦隊</t>
  </si>
  <si>
    <t>勁爆舞舞研社</t>
  </si>
  <si>
    <t>極限運動社</t>
  </si>
  <si>
    <t>英文系大學部系學會</t>
  </si>
  <si>
    <t>英文系專科部學會</t>
  </si>
  <si>
    <t>日文系大學部系學會</t>
  </si>
  <si>
    <t>生涯志工團</t>
  </si>
  <si>
    <t>外教系學會</t>
  </si>
  <si>
    <t>資管與傳播系學會</t>
  </si>
  <si>
    <r>
      <t>備註：評鑑委員計</t>
    </r>
    <r>
      <rPr>
        <sz val="12"/>
        <rFont val="Times New Roman"/>
        <family val="1"/>
      </rPr>
      <t>23</t>
    </r>
    <r>
      <rPr>
        <sz val="12"/>
        <rFont val="新細明體"/>
        <family val="1"/>
      </rPr>
      <t>名，課外組老師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名，社團代表及學聯會幹部</t>
    </r>
    <r>
      <rPr>
        <sz val="12"/>
        <rFont val="Times New Roman"/>
        <family val="1"/>
      </rPr>
      <t>21</t>
    </r>
    <r>
      <rPr>
        <sz val="12"/>
        <rFont val="新細明體"/>
        <family val="1"/>
      </rPr>
      <t>名。</t>
    </r>
  </si>
  <si>
    <t>電玩社</t>
  </si>
  <si>
    <t>小提琴社</t>
  </si>
  <si>
    <t>視覺設計創意社</t>
  </si>
  <si>
    <t>流行爵士鋼琴社</t>
  </si>
  <si>
    <t>壘球社</t>
  </si>
  <si>
    <t>競技啦啦隊</t>
  </si>
  <si>
    <t>勁爆舞研社</t>
  </si>
  <si>
    <t>極限運動社</t>
  </si>
  <si>
    <t xml:space="preserve">            合計為灰色底之社團得進入總評。(進總評標準為合計78以上者)</t>
  </si>
  <si>
    <t xml:space="preserve">            民謠吉他社、口琴社、天堂鳥社因個人因素放棄總評。</t>
  </si>
  <si>
    <t>未參加</t>
  </si>
  <si>
    <t>免參加</t>
  </si>
  <si>
    <t>經濟貿易研習社</t>
  </si>
  <si>
    <t>大眾傳播社</t>
  </si>
  <si>
    <t>桌球社</t>
  </si>
  <si>
    <t>街頭舞蹈社</t>
  </si>
  <si>
    <t>排球社</t>
  </si>
  <si>
    <r>
      <t>評鑑委員共計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人，含校外課外組組長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人，校內老師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人。</t>
    </r>
  </si>
  <si>
    <t>乙</t>
  </si>
  <si>
    <t>丁</t>
  </si>
  <si>
    <t>甲</t>
  </si>
  <si>
    <t>優</t>
  </si>
  <si>
    <t>丙</t>
  </si>
  <si>
    <t>申請停社</t>
  </si>
  <si>
    <t>特優</t>
  </si>
  <si>
    <t>乙</t>
  </si>
  <si>
    <t>未參加評鑑</t>
  </si>
  <si>
    <t>92丙,勒令停社</t>
  </si>
  <si>
    <t>未參加評鑑</t>
  </si>
  <si>
    <r>
      <t>92</t>
    </r>
    <r>
      <rPr>
        <sz val="12"/>
        <rFont val="細明體"/>
        <family val="3"/>
      </rPr>
      <t>丁</t>
    </r>
    <r>
      <rPr>
        <sz val="12"/>
        <rFont val="Times New Roman"/>
        <family val="1"/>
      </rPr>
      <t>,91</t>
    </r>
    <r>
      <rPr>
        <sz val="12"/>
        <rFont val="細明體"/>
        <family val="3"/>
      </rPr>
      <t>丙</t>
    </r>
  </si>
  <si>
    <t>92丙,91丁</t>
  </si>
  <si>
    <t>第一次參加評鑑</t>
  </si>
  <si>
    <t>92丁</t>
  </si>
  <si>
    <t>免參加評鑑</t>
  </si>
  <si>
    <r>
      <t>3.</t>
    </r>
    <r>
      <rPr>
        <sz val="12"/>
        <rFont val="新細明體"/>
        <family val="1"/>
      </rPr>
      <t>其他類社團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學生組織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未參加本次評鑑尚有宗輔義工團、綠色奇蹟服務會、生涯志工團等。</t>
    </r>
  </si>
  <si>
    <t>勒令停社</t>
  </si>
  <si>
    <t>92丙</t>
  </si>
  <si>
    <t>限期補交資料</t>
  </si>
  <si>
    <t>限期補交資料</t>
  </si>
  <si>
    <t>申請停社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</si>
</sst>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_);[Red]\(0\)"/>
    <numFmt numFmtId="179" formatCode="0.000"/>
    <numFmt numFmtId="180" formatCode="m&quot;月&quot;d&quot;日&quot;"/>
    <numFmt numFmtId="181" formatCode="#,##0.00_ 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2"/>
      <name val="華康超明體"/>
      <family val="3"/>
    </font>
    <font>
      <sz val="12"/>
      <name val="華康超明體(P)"/>
      <family val="1"/>
    </font>
    <font>
      <sz val="16"/>
      <name val="標楷體"/>
      <family val="4"/>
    </font>
    <font>
      <b/>
      <sz val="14"/>
      <name val="新細明體"/>
      <family val="1"/>
    </font>
    <font>
      <b/>
      <sz val="12"/>
      <color indexed="8"/>
      <name val="華康標楷體(P)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華康超明體"/>
      <family val="3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b/>
      <sz val="12"/>
      <color indexed="8"/>
      <name val="華康超明體"/>
      <family val="3"/>
    </font>
    <font>
      <b/>
      <sz val="9"/>
      <color indexed="8"/>
      <name val="華康標楷體(P)"/>
      <family val="1"/>
    </font>
    <font>
      <b/>
      <sz val="10"/>
      <color indexed="8"/>
      <name val="華康標楷體(P)"/>
      <family val="1"/>
    </font>
    <font>
      <b/>
      <sz val="10"/>
      <color indexed="8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176" fontId="9" fillId="0" borderId="5" xfId="0" applyNumberFormat="1" applyFont="1" applyBorder="1" applyAlignment="1">
      <alignment horizontal="center"/>
    </xf>
    <xf numFmtId="176" fontId="9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77" fontId="11" fillId="2" borderId="1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0" borderId="8" xfId="0" applyFill="1" applyBorder="1" applyAlignment="1">
      <alignment/>
    </xf>
    <xf numFmtId="177" fontId="12" fillId="2" borderId="2" xfId="0" applyNumberFormat="1" applyFont="1" applyFill="1" applyBorder="1" applyAlignment="1">
      <alignment vertical="center"/>
    </xf>
    <xf numFmtId="177" fontId="12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11" fillId="2" borderId="2" xfId="0" applyFont="1" applyFill="1" applyBorder="1" applyAlignment="1">
      <alignment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3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77" fontId="12" fillId="2" borderId="1" xfId="0" applyNumberFormat="1" applyFont="1" applyFill="1" applyBorder="1" applyAlignment="1">
      <alignment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2" fillId="3" borderId="1" xfId="0" applyNumberFormat="1" applyFont="1" applyFill="1" applyBorder="1" applyAlignment="1">
      <alignment vertical="center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0" fillId="0" borderId="4" xfId="0" applyBorder="1" applyAlignment="1">
      <alignment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 wrapText="1"/>
    </xf>
    <xf numFmtId="176" fontId="17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2" borderId="4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176" fontId="0" fillId="2" borderId="4" xfId="0" applyNumberFormat="1" applyFill="1" applyBorder="1" applyAlignment="1">
      <alignment/>
    </xf>
    <xf numFmtId="176" fontId="12" fillId="2" borderId="4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/>
    </xf>
    <xf numFmtId="176" fontId="0" fillId="2" borderId="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75" zoomScaleSheetLayoutView="75" workbookViewId="0" topLeftCell="A1">
      <selection activeCell="C2" sqref="C1:I16384"/>
    </sheetView>
  </sheetViews>
  <sheetFormatPr defaultColWidth="9.00390625" defaultRowHeight="16.5"/>
  <cols>
    <col min="1" max="1" width="7.50390625" style="0" customWidth="1"/>
    <col min="2" max="2" width="19.75390625" style="0" customWidth="1"/>
    <col min="3" max="3" width="9.125" style="99" customWidth="1"/>
    <col min="4" max="4" width="7.75390625" style="99" customWidth="1"/>
    <col min="5" max="7" width="7.25390625" style="99" customWidth="1"/>
    <col min="8" max="8" width="7.625" style="99" customWidth="1"/>
    <col min="9" max="9" width="10.50390625" style="99" customWidth="1"/>
    <col min="10" max="10" width="5.375" style="0" customWidth="1"/>
    <col min="11" max="11" width="9.50390625" style="0" customWidth="1"/>
  </cols>
  <sheetData>
    <row r="1" spans="1:11" ht="21">
      <c r="A1" s="101" t="s">
        <v>180</v>
      </c>
      <c r="B1" s="101"/>
      <c r="C1" s="101"/>
      <c r="D1" s="101"/>
      <c r="E1" s="101"/>
      <c r="F1" s="101"/>
      <c r="G1" s="101"/>
      <c r="H1" s="101"/>
      <c r="I1" s="101"/>
      <c r="J1" s="41"/>
      <c r="K1" s="41"/>
    </row>
    <row r="2" spans="1:11" ht="32.25" customHeight="1">
      <c r="A2" s="66" t="s">
        <v>89</v>
      </c>
      <c r="B2" s="42" t="s">
        <v>90</v>
      </c>
      <c r="C2" s="81" t="s">
        <v>91</v>
      </c>
      <c r="D2" s="81" t="s">
        <v>92</v>
      </c>
      <c r="E2" s="82" t="s">
        <v>219</v>
      </c>
      <c r="F2" s="82" t="s">
        <v>220</v>
      </c>
      <c r="G2" s="82" t="s">
        <v>221</v>
      </c>
      <c r="H2" s="83" t="s">
        <v>222</v>
      </c>
      <c r="I2" s="84" t="s">
        <v>93</v>
      </c>
      <c r="J2" s="45"/>
      <c r="K2" s="43"/>
    </row>
    <row r="3" spans="1:11" ht="16.5">
      <c r="A3" s="48" t="s">
        <v>161</v>
      </c>
      <c r="B3" s="49"/>
      <c r="C3" s="63"/>
      <c r="D3" s="63"/>
      <c r="E3" s="63"/>
      <c r="F3" s="63"/>
      <c r="G3" s="63"/>
      <c r="H3" s="63"/>
      <c r="I3" s="85"/>
      <c r="J3" s="46"/>
      <c r="K3" s="47"/>
    </row>
    <row r="4" spans="1:11" ht="16.5">
      <c r="A4" s="44" t="s">
        <v>94</v>
      </c>
      <c r="B4" s="19" t="s">
        <v>95</v>
      </c>
      <c r="C4" s="86">
        <v>73</v>
      </c>
      <c r="D4" s="86">
        <f aca="true" t="shared" si="0" ref="D4:D74">C4*0.3</f>
        <v>21.9</v>
      </c>
      <c r="E4" s="86"/>
      <c r="F4" s="86"/>
      <c r="G4" s="86"/>
      <c r="H4" s="86"/>
      <c r="I4" s="86">
        <f aca="true" t="shared" si="1" ref="I4:I9">D4+E4+F4+G4+H4</f>
        <v>21.9</v>
      </c>
      <c r="J4" s="46"/>
      <c r="K4" s="47"/>
    </row>
    <row r="5" spans="1:11" ht="16.5">
      <c r="A5" s="44" t="s">
        <v>96</v>
      </c>
      <c r="B5" s="19" t="s">
        <v>97</v>
      </c>
      <c r="C5" s="86">
        <v>75</v>
      </c>
      <c r="D5" s="86">
        <f t="shared" si="0"/>
        <v>22.5</v>
      </c>
      <c r="E5" s="86"/>
      <c r="F5" s="86"/>
      <c r="G5" s="86"/>
      <c r="H5" s="87"/>
      <c r="I5" s="86">
        <f t="shared" si="1"/>
        <v>22.5</v>
      </c>
      <c r="J5" s="46"/>
      <c r="K5" s="47"/>
    </row>
    <row r="6" spans="1:11" ht="16.5">
      <c r="A6" s="44" t="s">
        <v>98</v>
      </c>
      <c r="B6" s="19" t="s">
        <v>216</v>
      </c>
      <c r="C6" s="86">
        <v>89</v>
      </c>
      <c r="D6" s="86">
        <f t="shared" si="0"/>
        <v>26.7</v>
      </c>
      <c r="E6" s="86"/>
      <c r="F6" s="86"/>
      <c r="G6" s="86"/>
      <c r="H6" s="87"/>
      <c r="I6" s="86">
        <f t="shared" si="1"/>
        <v>26.7</v>
      </c>
      <c r="J6" s="46"/>
      <c r="K6" s="47"/>
    </row>
    <row r="7" spans="1:11" ht="16.5">
      <c r="A7" s="44" t="s">
        <v>99</v>
      </c>
      <c r="B7" s="19" t="s">
        <v>100</v>
      </c>
      <c r="C7" s="86">
        <v>96.5</v>
      </c>
      <c r="D7" s="86">
        <f t="shared" si="0"/>
        <v>28.95</v>
      </c>
      <c r="E7" s="86"/>
      <c r="F7" s="86">
        <v>-0.5</v>
      </c>
      <c r="G7" s="86">
        <v>-0.5</v>
      </c>
      <c r="H7" s="86"/>
      <c r="I7" s="86">
        <f t="shared" si="1"/>
        <v>27.95</v>
      </c>
      <c r="J7" s="46"/>
      <c r="K7" s="47"/>
    </row>
    <row r="8" spans="1:11" ht="16.5">
      <c r="A8" s="44" t="s">
        <v>101</v>
      </c>
      <c r="B8" s="19" t="s">
        <v>102</v>
      </c>
      <c r="C8" s="88">
        <v>75.5</v>
      </c>
      <c r="D8" s="86">
        <f t="shared" si="0"/>
        <v>22.65</v>
      </c>
      <c r="E8" s="86"/>
      <c r="F8" s="86"/>
      <c r="G8" s="86">
        <v>-1</v>
      </c>
      <c r="H8" s="86"/>
      <c r="I8" s="86">
        <f t="shared" si="1"/>
        <v>21.65</v>
      </c>
      <c r="J8" s="46"/>
      <c r="K8" s="47"/>
    </row>
    <row r="9" spans="1:11" ht="16.5">
      <c r="A9" s="44" t="s">
        <v>103</v>
      </c>
      <c r="B9" s="19" t="s">
        <v>104</v>
      </c>
      <c r="C9" s="86">
        <v>73.5</v>
      </c>
      <c r="D9" s="86">
        <f t="shared" si="0"/>
        <v>22.05</v>
      </c>
      <c r="E9" s="86"/>
      <c r="F9" s="86"/>
      <c r="G9" s="86">
        <v>-1</v>
      </c>
      <c r="H9" s="86"/>
      <c r="I9" s="86">
        <f t="shared" si="1"/>
        <v>21.05</v>
      </c>
      <c r="J9" s="46"/>
      <c r="K9" s="47"/>
    </row>
    <row r="10" spans="1:11" ht="16.5">
      <c r="A10" s="102" t="s">
        <v>47</v>
      </c>
      <c r="B10" s="103"/>
      <c r="C10" s="89"/>
      <c r="D10" s="90"/>
      <c r="E10" s="90"/>
      <c r="F10" s="90"/>
      <c r="G10" s="90"/>
      <c r="H10" s="91"/>
      <c r="I10" s="91"/>
      <c r="J10" s="46"/>
      <c r="K10" s="47"/>
    </row>
    <row r="11" spans="1:11" ht="16.5">
      <c r="A11" s="44" t="s">
        <v>105</v>
      </c>
      <c r="B11" s="19" t="s">
        <v>6</v>
      </c>
      <c r="C11" s="86">
        <v>78.5</v>
      </c>
      <c r="D11" s="86">
        <f t="shared" si="0"/>
        <v>23.55</v>
      </c>
      <c r="E11" s="86"/>
      <c r="F11" s="86"/>
      <c r="G11" s="86">
        <v>-1</v>
      </c>
      <c r="H11" s="86"/>
      <c r="I11" s="86">
        <f>D11+E11+F11+G11+H11</f>
        <v>22.55</v>
      </c>
      <c r="J11" s="46"/>
      <c r="K11" s="47"/>
    </row>
    <row r="12" spans="1:11" ht="16.5">
      <c r="A12" s="44" t="s">
        <v>106</v>
      </c>
      <c r="B12" s="19" t="s">
        <v>107</v>
      </c>
      <c r="C12" s="86">
        <v>76</v>
      </c>
      <c r="D12" s="86">
        <f t="shared" si="0"/>
        <v>22.8</v>
      </c>
      <c r="E12" s="86"/>
      <c r="F12" s="86"/>
      <c r="G12" s="86"/>
      <c r="H12" s="86">
        <v>1</v>
      </c>
      <c r="I12" s="86">
        <f aca="true" t="shared" si="2" ref="I12:I31">D12+E12+F12+G12+H12</f>
        <v>23.8</v>
      </c>
      <c r="J12" s="46"/>
      <c r="K12" s="47"/>
    </row>
    <row r="13" spans="1:11" ht="16.5">
      <c r="A13" s="44" t="s">
        <v>108</v>
      </c>
      <c r="B13" s="19" t="s">
        <v>74</v>
      </c>
      <c r="C13" s="86">
        <v>73.5</v>
      </c>
      <c r="D13" s="86">
        <f t="shared" si="0"/>
        <v>22.05</v>
      </c>
      <c r="E13" s="86"/>
      <c r="F13" s="86"/>
      <c r="G13" s="86"/>
      <c r="H13" s="86">
        <v>1</v>
      </c>
      <c r="I13" s="86">
        <f t="shared" si="2"/>
        <v>23.05</v>
      </c>
      <c r="J13" s="46"/>
      <c r="K13" s="47"/>
    </row>
    <row r="14" spans="1:11" ht="16.5">
      <c r="A14" s="44" t="s">
        <v>109</v>
      </c>
      <c r="B14" s="19" t="s">
        <v>9</v>
      </c>
      <c r="C14" s="86">
        <v>74.5</v>
      </c>
      <c r="D14" s="86">
        <f t="shared" si="0"/>
        <v>22.349999999999998</v>
      </c>
      <c r="E14" s="86"/>
      <c r="F14" s="86"/>
      <c r="G14" s="86"/>
      <c r="H14" s="86"/>
      <c r="I14" s="86">
        <f t="shared" si="2"/>
        <v>22.349999999999998</v>
      </c>
      <c r="J14" s="46"/>
      <c r="K14" s="47"/>
    </row>
    <row r="15" spans="1:11" ht="16.5">
      <c r="A15" s="44" t="s">
        <v>110</v>
      </c>
      <c r="B15" s="19" t="s">
        <v>10</v>
      </c>
      <c r="C15" s="86">
        <v>85</v>
      </c>
      <c r="D15" s="86">
        <f t="shared" si="0"/>
        <v>25.5</v>
      </c>
      <c r="E15" s="86"/>
      <c r="F15" s="86"/>
      <c r="G15" s="86"/>
      <c r="H15" s="86">
        <v>1</v>
      </c>
      <c r="I15" s="86">
        <f t="shared" si="2"/>
        <v>26.5</v>
      </c>
      <c r="J15" s="46"/>
      <c r="K15" s="47"/>
    </row>
    <row r="16" spans="1:11" ht="16.5">
      <c r="A16" s="44" t="s">
        <v>111</v>
      </c>
      <c r="B16" s="19" t="s">
        <v>11</v>
      </c>
      <c r="C16" s="86">
        <v>85</v>
      </c>
      <c r="D16" s="86">
        <f t="shared" si="0"/>
        <v>25.5</v>
      </c>
      <c r="E16" s="86"/>
      <c r="F16" s="86"/>
      <c r="G16" s="86"/>
      <c r="H16" s="86"/>
      <c r="I16" s="86">
        <f t="shared" si="2"/>
        <v>25.5</v>
      </c>
      <c r="J16" s="46"/>
      <c r="K16" s="47"/>
    </row>
    <row r="17" spans="1:11" ht="16.5">
      <c r="A17" s="44" t="s">
        <v>112</v>
      </c>
      <c r="B17" s="19" t="s">
        <v>12</v>
      </c>
      <c r="C17" s="86">
        <v>74.5</v>
      </c>
      <c r="D17" s="86">
        <f t="shared" si="0"/>
        <v>22.349999999999998</v>
      </c>
      <c r="E17" s="86">
        <v>-0.5</v>
      </c>
      <c r="F17" s="86"/>
      <c r="G17" s="86">
        <v>-1</v>
      </c>
      <c r="H17" s="86"/>
      <c r="I17" s="86">
        <f t="shared" si="2"/>
        <v>20.849999999999998</v>
      </c>
      <c r="J17" s="46"/>
      <c r="K17" s="47"/>
    </row>
    <row r="18" spans="1:11" ht="16.5">
      <c r="A18" s="44" t="s">
        <v>113</v>
      </c>
      <c r="B18" s="19" t="s">
        <v>13</v>
      </c>
      <c r="C18" s="86">
        <v>69</v>
      </c>
      <c r="D18" s="86">
        <f t="shared" si="0"/>
        <v>20.7</v>
      </c>
      <c r="E18" s="86">
        <v>-0.5</v>
      </c>
      <c r="F18" s="86"/>
      <c r="G18" s="86"/>
      <c r="H18" s="86">
        <v>1</v>
      </c>
      <c r="I18" s="86">
        <f t="shared" si="2"/>
        <v>21.2</v>
      </c>
      <c r="J18" s="46"/>
      <c r="K18" s="47"/>
    </row>
    <row r="19" spans="1:11" ht="16.5">
      <c r="A19" s="44" t="s">
        <v>114</v>
      </c>
      <c r="B19" s="19" t="s">
        <v>14</v>
      </c>
      <c r="C19" s="86">
        <v>70</v>
      </c>
      <c r="D19" s="86">
        <f t="shared" si="0"/>
        <v>21</v>
      </c>
      <c r="E19" s="86"/>
      <c r="F19" s="86"/>
      <c r="G19" s="86"/>
      <c r="H19" s="86">
        <v>0.5</v>
      </c>
      <c r="I19" s="86">
        <f t="shared" si="2"/>
        <v>21.5</v>
      </c>
      <c r="J19" s="46"/>
      <c r="K19" s="47"/>
    </row>
    <row r="20" spans="1:11" ht="16.5">
      <c r="A20" s="44" t="s">
        <v>115</v>
      </c>
      <c r="B20" s="19" t="s">
        <v>15</v>
      </c>
      <c r="C20" s="86">
        <v>78.5</v>
      </c>
      <c r="D20" s="86">
        <f t="shared" si="0"/>
        <v>23.55</v>
      </c>
      <c r="E20" s="86">
        <v>-0.5</v>
      </c>
      <c r="F20" s="86"/>
      <c r="G20" s="86"/>
      <c r="H20" s="86"/>
      <c r="I20" s="86">
        <f t="shared" si="2"/>
        <v>23.05</v>
      </c>
      <c r="J20" s="46"/>
      <c r="K20" s="47"/>
    </row>
    <row r="21" spans="1:11" ht="16.5">
      <c r="A21" s="44" t="s">
        <v>116</v>
      </c>
      <c r="B21" s="19" t="s">
        <v>16</v>
      </c>
      <c r="C21" s="86">
        <v>69.5</v>
      </c>
      <c r="D21" s="86">
        <f t="shared" si="0"/>
        <v>20.849999999999998</v>
      </c>
      <c r="E21" s="86"/>
      <c r="F21" s="86"/>
      <c r="G21" s="86"/>
      <c r="H21" s="86"/>
      <c r="I21" s="86">
        <f t="shared" si="2"/>
        <v>20.849999999999998</v>
      </c>
      <c r="J21" s="46"/>
      <c r="K21" s="47"/>
    </row>
    <row r="22" spans="1:11" ht="16.5">
      <c r="A22" s="44" t="s">
        <v>117</v>
      </c>
      <c r="B22" s="19" t="s">
        <v>17</v>
      </c>
      <c r="C22" s="86">
        <v>69</v>
      </c>
      <c r="D22" s="86">
        <f t="shared" si="0"/>
        <v>20.7</v>
      </c>
      <c r="E22" s="86">
        <v>-0.5</v>
      </c>
      <c r="F22" s="86"/>
      <c r="G22" s="86"/>
      <c r="H22" s="86"/>
      <c r="I22" s="86">
        <f t="shared" si="2"/>
        <v>20.2</v>
      </c>
      <c r="J22" s="46"/>
      <c r="K22" s="47"/>
    </row>
    <row r="23" spans="1:11" ht="16.5">
      <c r="A23" s="44" t="s">
        <v>118</v>
      </c>
      <c r="B23" s="19" t="s">
        <v>75</v>
      </c>
      <c r="C23" s="86">
        <v>64.5</v>
      </c>
      <c r="D23" s="86">
        <f t="shared" si="0"/>
        <v>19.349999999999998</v>
      </c>
      <c r="E23" s="86">
        <v>-0.5</v>
      </c>
      <c r="F23" s="86"/>
      <c r="G23" s="86"/>
      <c r="H23" s="86"/>
      <c r="I23" s="86">
        <f t="shared" si="2"/>
        <v>18.849999999999998</v>
      </c>
      <c r="J23" s="46"/>
      <c r="K23" s="47"/>
    </row>
    <row r="24" spans="1:11" ht="16.5">
      <c r="A24" s="44" t="s">
        <v>119</v>
      </c>
      <c r="B24" s="19" t="s">
        <v>19</v>
      </c>
      <c r="C24" s="86">
        <v>79</v>
      </c>
      <c r="D24" s="86">
        <f t="shared" si="0"/>
        <v>23.7</v>
      </c>
      <c r="E24" s="86"/>
      <c r="F24" s="86"/>
      <c r="G24" s="86"/>
      <c r="H24" s="86"/>
      <c r="I24" s="86">
        <f t="shared" si="2"/>
        <v>23.7</v>
      </c>
      <c r="J24" s="46"/>
      <c r="K24" s="47"/>
    </row>
    <row r="25" spans="1:11" ht="16.5">
      <c r="A25" s="44" t="s">
        <v>120</v>
      </c>
      <c r="B25" s="19" t="s">
        <v>20</v>
      </c>
      <c r="C25" s="86">
        <v>89</v>
      </c>
      <c r="D25" s="86">
        <f t="shared" si="0"/>
        <v>26.7</v>
      </c>
      <c r="E25" s="86"/>
      <c r="F25" s="86"/>
      <c r="G25" s="86"/>
      <c r="H25" s="86"/>
      <c r="I25" s="86">
        <f t="shared" si="2"/>
        <v>26.7</v>
      </c>
      <c r="J25" s="46"/>
      <c r="K25" s="47"/>
    </row>
    <row r="26" spans="1:11" ht="16.5">
      <c r="A26" s="44" t="s">
        <v>121</v>
      </c>
      <c r="B26" s="19" t="s">
        <v>215</v>
      </c>
      <c r="C26" s="88">
        <v>69</v>
      </c>
      <c r="D26" s="86">
        <f t="shared" si="0"/>
        <v>20.7</v>
      </c>
      <c r="E26" s="86"/>
      <c r="F26" s="86"/>
      <c r="G26" s="86"/>
      <c r="H26" s="86"/>
      <c r="I26" s="86">
        <f t="shared" si="2"/>
        <v>20.7</v>
      </c>
      <c r="J26" s="46"/>
      <c r="K26" s="47"/>
    </row>
    <row r="27" spans="1:11" ht="16.5">
      <c r="A27" s="44" t="s">
        <v>122</v>
      </c>
      <c r="B27" s="19" t="s">
        <v>77</v>
      </c>
      <c r="C27" s="86">
        <v>76</v>
      </c>
      <c r="D27" s="86">
        <f t="shared" si="0"/>
        <v>22.8</v>
      </c>
      <c r="E27" s="86"/>
      <c r="F27" s="86"/>
      <c r="G27" s="86"/>
      <c r="H27" s="86"/>
      <c r="I27" s="86">
        <f t="shared" si="2"/>
        <v>22.8</v>
      </c>
      <c r="J27" s="46"/>
      <c r="K27" s="47"/>
    </row>
    <row r="28" spans="1:11" ht="16.5">
      <c r="A28" s="44" t="s">
        <v>184</v>
      </c>
      <c r="B28" s="19" t="s">
        <v>185</v>
      </c>
      <c r="C28" s="88">
        <v>83</v>
      </c>
      <c r="D28" s="86">
        <f t="shared" si="0"/>
        <v>24.9</v>
      </c>
      <c r="E28" s="86"/>
      <c r="F28" s="86"/>
      <c r="G28" s="86"/>
      <c r="H28" s="86">
        <v>1</v>
      </c>
      <c r="I28" s="86">
        <f t="shared" si="2"/>
        <v>25.9</v>
      </c>
      <c r="J28" s="46"/>
      <c r="K28" s="47"/>
    </row>
    <row r="29" spans="1:11" ht="16.5">
      <c r="A29" s="44" t="s">
        <v>186</v>
      </c>
      <c r="B29" s="19" t="s">
        <v>187</v>
      </c>
      <c r="C29" s="88">
        <v>80</v>
      </c>
      <c r="D29" s="86">
        <f t="shared" si="0"/>
        <v>24</v>
      </c>
      <c r="E29" s="86">
        <v>-0.5</v>
      </c>
      <c r="F29" s="86"/>
      <c r="G29" s="86"/>
      <c r="H29" s="86"/>
      <c r="I29" s="86">
        <f t="shared" si="2"/>
        <v>23.5</v>
      </c>
      <c r="J29" s="46"/>
      <c r="K29" s="47"/>
    </row>
    <row r="30" spans="1:11" ht="16.5">
      <c r="A30" s="44" t="s">
        <v>188</v>
      </c>
      <c r="B30" s="19" t="s">
        <v>189</v>
      </c>
      <c r="C30" s="88">
        <v>62</v>
      </c>
      <c r="D30" s="86">
        <f t="shared" si="0"/>
        <v>18.599999999999998</v>
      </c>
      <c r="E30" s="86"/>
      <c r="F30" s="86"/>
      <c r="G30" s="86">
        <v>-1</v>
      </c>
      <c r="H30" s="86"/>
      <c r="I30" s="86">
        <f t="shared" si="2"/>
        <v>17.599999999999998</v>
      </c>
      <c r="J30" s="46"/>
      <c r="K30" s="47"/>
    </row>
    <row r="31" spans="1:11" ht="16.5">
      <c r="A31" s="44" t="s">
        <v>190</v>
      </c>
      <c r="B31" s="19" t="s">
        <v>191</v>
      </c>
      <c r="C31" s="86">
        <v>75.5</v>
      </c>
      <c r="D31" s="86">
        <f t="shared" si="0"/>
        <v>22.65</v>
      </c>
      <c r="E31" s="86"/>
      <c r="F31" s="86"/>
      <c r="G31" s="86"/>
      <c r="H31" s="86"/>
      <c r="I31" s="86">
        <f t="shared" si="2"/>
        <v>22.65</v>
      </c>
      <c r="J31" s="46"/>
      <c r="K31" s="47"/>
    </row>
    <row r="32" spans="1:11" ht="16.5">
      <c r="A32" s="62" t="s">
        <v>48</v>
      </c>
      <c r="B32" s="61"/>
      <c r="C32" s="92"/>
      <c r="D32" s="93"/>
      <c r="E32" s="92"/>
      <c r="F32" s="92"/>
      <c r="G32" s="92"/>
      <c r="H32" s="94"/>
      <c r="I32" s="95"/>
      <c r="J32" s="46"/>
      <c r="K32" s="47"/>
    </row>
    <row r="33" spans="1:11" ht="16.5">
      <c r="A33" s="44" t="s">
        <v>123</v>
      </c>
      <c r="B33" s="19" t="s">
        <v>21</v>
      </c>
      <c r="C33" s="86">
        <v>80.5</v>
      </c>
      <c r="D33" s="86">
        <f t="shared" si="0"/>
        <v>24.15</v>
      </c>
      <c r="E33" s="86">
        <v>-0.5</v>
      </c>
      <c r="F33" s="86"/>
      <c r="G33" s="86"/>
      <c r="H33" s="86"/>
      <c r="I33" s="86">
        <f>D33+E33+F33+G33+H33</f>
        <v>23.65</v>
      </c>
      <c r="J33" s="46"/>
      <c r="K33" s="47"/>
    </row>
    <row r="34" spans="1:11" ht="16.5">
      <c r="A34" s="44" t="s">
        <v>124</v>
      </c>
      <c r="B34" s="19" t="s">
        <v>22</v>
      </c>
      <c r="C34" s="86">
        <v>82</v>
      </c>
      <c r="D34" s="86">
        <f t="shared" si="0"/>
        <v>24.599999999999998</v>
      </c>
      <c r="E34" s="86"/>
      <c r="F34" s="86"/>
      <c r="G34" s="86"/>
      <c r="H34" s="86"/>
      <c r="I34" s="86">
        <f aca="true" t="shared" si="3" ref="I34:I47">D34+E34+F34+G34+H34</f>
        <v>24.599999999999998</v>
      </c>
      <c r="J34" s="46"/>
      <c r="K34" s="47"/>
    </row>
    <row r="35" spans="1:11" ht="16.5">
      <c r="A35" s="44" t="s">
        <v>125</v>
      </c>
      <c r="B35" s="19" t="s">
        <v>217</v>
      </c>
      <c r="C35" s="86">
        <v>71</v>
      </c>
      <c r="D35" s="86">
        <f t="shared" si="0"/>
        <v>21.3</v>
      </c>
      <c r="E35" s="86"/>
      <c r="F35" s="86"/>
      <c r="G35" s="86">
        <v>-1</v>
      </c>
      <c r="H35" s="86"/>
      <c r="I35" s="86">
        <f t="shared" si="3"/>
        <v>20.3</v>
      </c>
      <c r="J35" s="46"/>
      <c r="K35" s="47"/>
    </row>
    <row r="36" spans="1:11" ht="16.5">
      <c r="A36" s="44" t="s">
        <v>126</v>
      </c>
      <c r="B36" s="19" t="s">
        <v>23</v>
      </c>
      <c r="C36" s="86">
        <v>52</v>
      </c>
      <c r="D36" s="86">
        <f t="shared" si="0"/>
        <v>15.6</v>
      </c>
      <c r="E36" s="86"/>
      <c r="F36" s="86"/>
      <c r="G36" s="86"/>
      <c r="H36" s="86">
        <v>-2</v>
      </c>
      <c r="I36" s="86">
        <f t="shared" si="3"/>
        <v>13.6</v>
      </c>
      <c r="J36" s="46"/>
      <c r="K36" s="47"/>
    </row>
    <row r="37" spans="1:11" ht="16.5">
      <c r="A37" s="44" t="s">
        <v>127</v>
      </c>
      <c r="B37" s="19" t="s">
        <v>24</v>
      </c>
      <c r="C37" s="86">
        <v>81.5</v>
      </c>
      <c r="D37" s="86">
        <f t="shared" si="0"/>
        <v>24.45</v>
      </c>
      <c r="E37" s="86"/>
      <c r="F37" s="86"/>
      <c r="G37" s="86"/>
      <c r="H37" s="86"/>
      <c r="I37" s="86">
        <f t="shared" si="3"/>
        <v>24.45</v>
      </c>
      <c r="J37" s="46"/>
      <c r="K37" s="47"/>
    </row>
    <row r="38" spans="1:11" ht="16.5">
      <c r="A38" s="44" t="s">
        <v>127</v>
      </c>
      <c r="B38" s="19" t="s">
        <v>78</v>
      </c>
      <c r="C38" s="86">
        <v>84.5</v>
      </c>
      <c r="D38" s="86">
        <f t="shared" si="0"/>
        <v>25.349999999999998</v>
      </c>
      <c r="E38" s="86"/>
      <c r="F38" s="86"/>
      <c r="G38" s="86"/>
      <c r="H38" s="86">
        <v>1</v>
      </c>
      <c r="I38" s="86">
        <f t="shared" si="3"/>
        <v>26.349999999999998</v>
      </c>
      <c r="J38" s="46"/>
      <c r="K38" s="47"/>
    </row>
    <row r="39" spans="1:11" ht="16.5">
      <c r="A39" s="44" t="s">
        <v>128</v>
      </c>
      <c r="B39" s="19" t="s">
        <v>26</v>
      </c>
      <c r="C39" s="86">
        <v>67</v>
      </c>
      <c r="D39" s="86">
        <f t="shared" si="0"/>
        <v>20.099999999999998</v>
      </c>
      <c r="E39" s="86"/>
      <c r="F39" s="86"/>
      <c r="G39" s="86"/>
      <c r="H39" s="86"/>
      <c r="I39" s="86">
        <f t="shared" si="3"/>
        <v>20.099999999999998</v>
      </c>
      <c r="J39" s="46"/>
      <c r="K39" s="47"/>
    </row>
    <row r="40" spans="1:11" ht="16.5">
      <c r="A40" s="44" t="s">
        <v>129</v>
      </c>
      <c r="B40" s="19" t="s">
        <v>27</v>
      </c>
      <c r="C40" s="86">
        <v>69</v>
      </c>
      <c r="D40" s="86">
        <f t="shared" si="0"/>
        <v>20.7</v>
      </c>
      <c r="E40" s="86"/>
      <c r="F40" s="86"/>
      <c r="G40" s="86"/>
      <c r="H40" s="86"/>
      <c r="I40" s="86">
        <f t="shared" si="3"/>
        <v>20.7</v>
      </c>
      <c r="J40" s="46"/>
      <c r="K40" s="47"/>
    </row>
    <row r="41" spans="1:11" ht="16.5">
      <c r="A41" s="44" t="s">
        <v>130</v>
      </c>
      <c r="B41" s="19" t="s">
        <v>28</v>
      </c>
      <c r="C41" s="86">
        <v>74</v>
      </c>
      <c r="D41" s="86">
        <f t="shared" si="0"/>
        <v>22.2</v>
      </c>
      <c r="E41" s="86">
        <v>-0.5</v>
      </c>
      <c r="F41" s="86"/>
      <c r="G41" s="86">
        <v>-1</v>
      </c>
      <c r="H41" s="86"/>
      <c r="I41" s="86">
        <f t="shared" si="3"/>
        <v>20.7</v>
      </c>
      <c r="J41" s="46"/>
      <c r="K41" s="47"/>
    </row>
    <row r="42" spans="1:11" ht="16.5">
      <c r="A42" s="44" t="s">
        <v>131</v>
      </c>
      <c r="B42" s="19" t="s">
        <v>29</v>
      </c>
      <c r="C42" s="86">
        <v>73.5</v>
      </c>
      <c r="D42" s="86">
        <f t="shared" si="0"/>
        <v>22.05</v>
      </c>
      <c r="E42" s="86"/>
      <c r="F42" s="86"/>
      <c r="G42" s="86"/>
      <c r="H42" s="86"/>
      <c r="I42" s="86">
        <f t="shared" si="3"/>
        <v>22.05</v>
      </c>
      <c r="J42" s="46"/>
      <c r="K42" s="47"/>
    </row>
    <row r="43" spans="1:11" ht="16.5">
      <c r="A43" s="44" t="s">
        <v>132</v>
      </c>
      <c r="B43" s="19" t="s">
        <v>30</v>
      </c>
      <c r="C43" s="86">
        <v>89</v>
      </c>
      <c r="D43" s="86">
        <f t="shared" si="0"/>
        <v>26.7</v>
      </c>
      <c r="E43" s="86"/>
      <c r="F43" s="86"/>
      <c r="G43" s="86">
        <v>-1</v>
      </c>
      <c r="H43" s="86"/>
      <c r="I43" s="86">
        <f t="shared" si="3"/>
        <v>25.7</v>
      </c>
      <c r="J43" s="46"/>
      <c r="K43" s="47"/>
    </row>
    <row r="44" spans="1:11" ht="16.5">
      <c r="A44" s="44" t="s">
        <v>133</v>
      </c>
      <c r="B44" s="19" t="s">
        <v>31</v>
      </c>
      <c r="C44" s="86">
        <v>52</v>
      </c>
      <c r="D44" s="86">
        <f t="shared" si="0"/>
        <v>15.6</v>
      </c>
      <c r="E44" s="86">
        <v>-0.5</v>
      </c>
      <c r="F44" s="86"/>
      <c r="G44" s="86">
        <v>-0.5</v>
      </c>
      <c r="H44" s="86">
        <v>-2</v>
      </c>
      <c r="I44" s="86">
        <f t="shared" si="3"/>
        <v>12.6</v>
      </c>
      <c r="J44" s="46"/>
      <c r="K44" s="47"/>
    </row>
    <row r="45" spans="1:11" ht="16.5">
      <c r="A45" s="44" t="s">
        <v>192</v>
      </c>
      <c r="B45" s="19" t="s">
        <v>32</v>
      </c>
      <c r="C45" s="86">
        <v>87</v>
      </c>
      <c r="D45" s="86">
        <f t="shared" si="0"/>
        <v>26.099999999999998</v>
      </c>
      <c r="E45" s="86"/>
      <c r="F45" s="86"/>
      <c r="G45" s="86"/>
      <c r="H45" s="86">
        <v>-3</v>
      </c>
      <c r="I45" s="86">
        <f t="shared" si="3"/>
        <v>23.099999999999998</v>
      </c>
      <c r="J45" s="46"/>
      <c r="K45" s="47"/>
    </row>
    <row r="46" spans="1:11" ht="16.5">
      <c r="A46" s="44" t="s">
        <v>136</v>
      </c>
      <c r="B46" s="19" t="s">
        <v>79</v>
      </c>
      <c r="C46" s="86">
        <v>86</v>
      </c>
      <c r="D46" s="86">
        <f t="shared" si="0"/>
        <v>25.8</v>
      </c>
      <c r="E46" s="86"/>
      <c r="F46" s="86"/>
      <c r="G46" s="86"/>
      <c r="H46" s="86">
        <v>-2</v>
      </c>
      <c r="I46" s="86">
        <f t="shared" si="3"/>
        <v>23.8</v>
      </c>
      <c r="J46" s="46"/>
      <c r="K46" s="47"/>
    </row>
    <row r="47" spans="1:11" ht="16.5">
      <c r="A47" s="44" t="s">
        <v>134</v>
      </c>
      <c r="B47" s="19" t="s">
        <v>135</v>
      </c>
      <c r="C47" s="88">
        <v>66.5</v>
      </c>
      <c r="D47" s="86">
        <f t="shared" si="0"/>
        <v>19.95</v>
      </c>
      <c r="E47" s="86"/>
      <c r="F47" s="86"/>
      <c r="G47" s="86"/>
      <c r="H47" s="86"/>
      <c r="I47" s="86">
        <f t="shared" si="3"/>
        <v>19.95</v>
      </c>
      <c r="J47" s="46"/>
      <c r="K47" s="47"/>
    </row>
    <row r="48" spans="1:11" ht="16.5">
      <c r="A48" s="28" t="s">
        <v>49</v>
      </c>
      <c r="B48" s="60"/>
      <c r="C48" s="89"/>
      <c r="D48" s="93"/>
      <c r="E48" s="92"/>
      <c r="F48" s="92"/>
      <c r="G48" s="92"/>
      <c r="H48" s="94"/>
      <c r="I48" s="96"/>
      <c r="J48" s="46"/>
      <c r="K48" s="47"/>
    </row>
    <row r="49" spans="1:11" ht="16.5">
      <c r="A49" s="44" t="s">
        <v>137</v>
      </c>
      <c r="B49" s="19" t="s">
        <v>33</v>
      </c>
      <c r="C49" s="86">
        <v>65</v>
      </c>
      <c r="D49" s="86">
        <f>C49*0.3</f>
        <v>19.5</v>
      </c>
      <c r="E49" s="86"/>
      <c r="F49" s="86"/>
      <c r="G49" s="86"/>
      <c r="H49" s="86">
        <v>-1</v>
      </c>
      <c r="I49" s="86">
        <f>D49+E49+F49+G49+H49</f>
        <v>18.5</v>
      </c>
      <c r="J49" s="46"/>
      <c r="K49" s="47"/>
    </row>
    <row r="50" spans="1:11" ht="16.5">
      <c r="A50" s="44" t="s">
        <v>193</v>
      </c>
      <c r="B50" s="19" t="s">
        <v>194</v>
      </c>
      <c r="C50" s="86">
        <v>68</v>
      </c>
      <c r="D50" s="86">
        <f>C50*0.3</f>
        <v>20.4</v>
      </c>
      <c r="E50" s="86"/>
      <c r="F50" s="86"/>
      <c r="G50" s="86">
        <v>-0.5</v>
      </c>
      <c r="H50" s="86">
        <v>-2</v>
      </c>
      <c r="I50" s="86">
        <f aca="true" t="shared" si="4" ref="I50:I59">D50+E50+F50+G50+H50</f>
        <v>17.9</v>
      </c>
      <c r="J50" s="46"/>
      <c r="K50" s="47"/>
    </row>
    <row r="51" spans="1:11" ht="16.5">
      <c r="A51" s="44" t="s">
        <v>138</v>
      </c>
      <c r="B51" s="19" t="s">
        <v>34</v>
      </c>
      <c r="C51" s="86">
        <v>86</v>
      </c>
      <c r="D51" s="86">
        <f t="shared" si="0"/>
        <v>25.8</v>
      </c>
      <c r="E51" s="86"/>
      <c r="F51" s="86"/>
      <c r="G51" s="86"/>
      <c r="H51" s="86"/>
      <c r="I51" s="86">
        <f t="shared" si="4"/>
        <v>25.8</v>
      </c>
      <c r="J51" s="46"/>
      <c r="K51" s="47"/>
    </row>
    <row r="52" spans="1:11" ht="16.5">
      <c r="A52" s="44" t="s">
        <v>139</v>
      </c>
      <c r="B52" s="19" t="s">
        <v>35</v>
      </c>
      <c r="C52" s="86">
        <v>68</v>
      </c>
      <c r="D52" s="86">
        <f t="shared" si="0"/>
        <v>20.4</v>
      </c>
      <c r="E52" s="86"/>
      <c r="F52" s="86"/>
      <c r="G52" s="86">
        <v>-1</v>
      </c>
      <c r="H52" s="86"/>
      <c r="I52" s="86">
        <f t="shared" si="4"/>
        <v>19.4</v>
      </c>
      <c r="J52" s="46"/>
      <c r="K52" s="47"/>
    </row>
    <row r="53" spans="1:11" ht="16.5">
      <c r="A53" s="44" t="s">
        <v>140</v>
      </c>
      <c r="B53" s="19" t="s">
        <v>80</v>
      </c>
      <c r="C53" s="86">
        <v>82</v>
      </c>
      <c r="D53" s="86">
        <f t="shared" si="0"/>
        <v>24.599999999999998</v>
      </c>
      <c r="E53" s="86"/>
      <c r="F53" s="86"/>
      <c r="G53" s="86"/>
      <c r="H53" s="86"/>
      <c r="I53" s="86">
        <f t="shared" si="4"/>
        <v>24.599999999999998</v>
      </c>
      <c r="J53" s="46"/>
      <c r="K53" s="47"/>
    </row>
    <row r="54" spans="1:11" ht="16.5">
      <c r="A54" s="44" t="s">
        <v>141</v>
      </c>
      <c r="B54" s="19" t="s">
        <v>56</v>
      </c>
      <c r="C54" s="86">
        <v>74.5</v>
      </c>
      <c r="D54" s="86">
        <f t="shared" si="0"/>
        <v>22.349999999999998</v>
      </c>
      <c r="E54" s="86"/>
      <c r="F54" s="86"/>
      <c r="G54" s="86"/>
      <c r="H54" s="86"/>
      <c r="I54" s="86">
        <f t="shared" si="4"/>
        <v>22.349999999999998</v>
      </c>
      <c r="J54" s="46"/>
      <c r="K54" s="47"/>
    </row>
    <row r="55" spans="1:11" ht="16.5">
      <c r="A55" s="44" t="s">
        <v>144</v>
      </c>
      <c r="B55" s="19" t="s">
        <v>37</v>
      </c>
      <c r="C55" s="86">
        <v>71.5</v>
      </c>
      <c r="D55" s="86">
        <f t="shared" si="0"/>
        <v>21.45</v>
      </c>
      <c r="E55" s="86"/>
      <c r="F55" s="86"/>
      <c r="G55" s="86"/>
      <c r="H55" s="86"/>
      <c r="I55" s="86">
        <f t="shared" si="4"/>
        <v>21.45</v>
      </c>
      <c r="J55" s="46"/>
      <c r="K55" s="47"/>
    </row>
    <row r="56" spans="1:11" ht="16.5">
      <c r="A56" s="44" t="s">
        <v>142</v>
      </c>
      <c r="B56" s="19" t="s">
        <v>143</v>
      </c>
      <c r="C56" s="88">
        <v>88.5</v>
      </c>
      <c r="D56" s="86">
        <f t="shared" si="0"/>
        <v>26.55</v>
      </c>
      <c r="E56" s="86"/>
      <c r="F56" s="86"/>
      <c r="G56" s="86">
        <v>-0.5</v>
      </c>
      <c r="H56" s="86"/>
      <c r="I56" s="86">
        <f t="shared" si="4"/>
        <v>26.05</v>
      </c>
      <c r="J56" s="46"/>
      <c r="K56" s="47"/>
    </row>
    <row r="57" spans="1:11" ht="16.5">
      <c r="A57" s="44" t="s">
        <v>197</v>
      </c>
      <c r="B57" s="19" t="s">
        <v>198</v>
      </c>
      <c r="C57" s="88">
        <v>73</v>
      </c>
      <c r="D57" s="86">
        <f t="shared" si="0"/>
        <v>21.9</v>
      </c>
      <c r="E57" s="86"/>
      <c r="F57" s="86"/>
      <c r="G57" s="86"/>
      <c r="H57" s="86"/>
      <c r="I57" s="86">
        <f t="shared" si="4"/>
        <v>21.9</v>
      </c>
      <c r="J57" s="46"/>
      <c r="K57" s="47"/>
    </row>
    <row r="58" spans="1:11" ht="16.5">
      <c r="A58" s="44" t="s">
        <v>195</v>
      </c>
      <c r="B58" s="19" t="s">
        <v>196</v>
      </c>
      <c r="C58" s="88">
        <v>63</v>
      </c>
      <c r="D58" s="86">
        <f t="shared" si="0"/>
        <v>18.9</v>
      </c>
      <c r="E58" s="86">
        <v>-0.5</v>
      </c>
      <c r="F58" s="86"/>
      <c r="G58" s="86"/>
      <c r="H58" s="86"/>
      <c r="I58" s="86">
        <f t="shared" si="4"/>
        <v>18.4</v>
      </c>
      <c r="J58" s="46"/>
      <c r="K58" s="47"/>
    </row>
    <row r="59" spans="1:11" ht="16.5">
      <c r="A59" s="64" t="s">
        <v>199</v>
      </c>
      <c r="B59" s="65" t="s">
        <v>200</v>
      </c>
      <c r="C59" s="86"/>
      <c r="D59" s="86">
        <f t="shared" si="0"/>
        <v>0</v>
      </c>
      <c r="E59" s="86"/>
      <c r="F59" s="86"/>
      <c r="G59" s="86"/>
      <c r="H59" s="86"/>
      <c r="I59" s="86">
        <f t="shared" si="4"/>
        <v>0</v>
      </c>
      <c r="J59" s="46"/>
      <c r="K59" s="47"/>
    </row>
    <row r="60" spans="1:11" ht="16.5">
      <c r="A60" s="28" t="s">
        <v>50</v>
      </c>
      <c r="B60" s="59"/>
      <c r="C60" s="93"/>
      <c r="D60" s="93"/>
      <c r="E60" s="93"/>
      <c r="F60" s="97"/>
      <c r="G60" s="97"/>
      <c r="H60" s="98"/>
      <c r="I60" s="95"/>
      <c r="J60" s="46"/>
      <c r="K60" s="47"/>
    </row>
    <row r="61" spans="1:11" ht="16.5">
      <c r="A61" s="44" t="s">
        <v>145</v>
      </c>
      <c r="B61" s="19" t="s">
        <v>146</v>
      </c>
      <c r="C61" s="86">
        <v>96.5</v>
      </c>
      <c r="D61" s="86">
        <f t="shared" si="0"/>
        <v>28.95</v>
      </c>
      <c r="E61" s="86"/>
      <c r="F61" s="86"/>
      <c r="G61" s="86"/>
      <c r="H61" s="86"/>
      <c r="I61" s="86">
        <f>D61+E61+F61+G61+H61</f>
        <v>28.95</v>
      </c>
      <c r="J61" s="46"/>
      <c r="K61" s="47"/>
    </row>
    <row r="62" spans="1:11" ht="16.5">
      <c r="A62" s="44" t="s">
        <v>147</v>
      </c>
      <c r="B62" s="19" t="s">
        <v>81</v>
      </c>
      <c r="C62" s="86">
        <v>80.5</v>
      </c>
      <c r="D62" s="86">
        <f t="shared" si="0"/>
        <v>24.15</v>
      </c>
      <c r="E62" s="86"/>
      <c r="F62" s="86"/>
      <c r="G62" s="86"/>
      <c r="H62" s="86"/>
      <c r="I62" s="86">
        <f aca="true" t="shared" si="5" ref="I62:I79">D62+E62+F62+G62+H62</f>
        <v>24.15</v>
      </c>
      <c r="J62" s="46"/>
      <c r="K62" s="47"/>
    </row>
    <row r="63" spans="1:11" ht="16.5">
      <c r="A63" s="44" t="s">
        <v>148</v>
      </c>
      <c r="B63" s="19" t="s">
        <v>39</v>
      </c>
      <c r="C63" s="86">
        <v>79</v>
      </c>
      <c r="D63" s="86">
        <f t="shared" si="0"/>
        <v>23.7</v>
      </c>
      <c r="E63" s="86"/>
      <c r="F63" s="86"/>
      <c r="G63" s="86"/>
      <c r="H63" s="86"/>
      <c r="I63" s="86">
        <f t="shared" si="5"/>
        <v>23.7</v>
      </c>
      <c r="J63" s="46"/>
      <c r="K63" s="47"/>
    </row>
    <row r="64" spans="1:11" ht="16.5">
      <c r="A64" s="44" t="s">
        <v>149</v>
      </c>
      <c r="B64" s="19" t="s">
        <v>40</v>
      </c>
      <c r="C64" s="86">
        <v>68</v>
      </c>
      <c r="D64" s="86">
        <f t="shared" si="0"/>
        <v>20.4</v>
      </c>
      <c r="E64" s="86"/>
      <c r="F64" s="86"/>
      <c r="G64" s="86"/>
      <c r="H64" s="86"/>
      <c r="I64" s="86">
        <f t="shared" si="5"/>
        <v>20.4</v>
      </c>
      <c r="J64" s="46"/>
      <c r="K64" s="47"/>
    </row>
    <row r="65" spans="1:11" ht="16.5">
      <c r="A65" s="44" t="s">
        <v>201</v>
      </c>
      <c r="B65" s="19" t="s">
        <v>202</v>
      </c>
      <c r="C65" s="86">
        <v>82.5</v>
      </c>
      <c r="D65" s="86">
        <f t="shared" si="0"/>
        <v>24.75</v>
      </c>
      <c r="E65" s="86"/>
      <c r="F65" s="86"/>
      <c r="G65" s="86"/>
      <c r="H65" s="86"/>
      <c r="I65" s="86">
        <f t="shared" si="5"/>
        <v>24.75</v>
      </c>
      <c r="J65" s="46"/>
      <c r="K65" s="47"/>
    </row>
    <row r="66" spans="1:11" ht="16.5">
      <c r="A66" s="44" t="s">
        <v>203</v>
      </c>
      <c r="B66" s="19" t="s">
        <v>204</v>
      </c>
      <c r="C66" s="86">
        <v>77.5</v>
      </c>
      <c r="D66" s="86">
        <f t="shared" si="0"/>
        <v>23.25</v>
      </c>
      <c r="E66" s="86"/>
      <c r="F66" s="86"/>
      <c r="G66" s="86"/>
      <c r="H66" s="86"/>
      <c r="I66" s="86">
        <f t="shared" si="5"/>
        <v>23.25</v>
      </c>
      <c r="J66" s="46"/>
      <c r="K66" s="47"/>
    </row>
    <row r="67" spans="1:11" ht="16.5">
      <c r="A67" s="44" t="s">
        <v>150</v>
      </c>
      <c r="B67" s="19" t="s">
        <v>41</v>
      </c>
      <c r="C67" s="86">
        <v>75.5</v>
      </c>
      <c r="D67" s="86">
        <f t="shared" si="0"/>
        <v>22.65</v>
      </c>
      <c r="E67" s="86">
        <v>-0.5</v>
      </c>
      <c r="F67" s="86"/>
      <c r="G67" s="86"/>
      <c r="H67" s="86">
        <v>-2</v>
      </c>
      <c r="I67" s="86">
        <f t="shared" si="5"/>
        <v>20.15</v>
      </c>
      <c r="J67" s="46"/>
      <c r="K67" s="47"/>
    </row>
    <row r="68" spans="1:11" ht="16.5">
      <c r="A68" s="44" t="s">
        <v>151</v>
      </c>
      <c r="B68" s="19" t="s">
        <v>42</v>
      </c>
      <c r="C68" s="86">
        <v>80</v>
      </c>
      <c r="D68" s="86">
        <f t="shared" si="0"/>
        <v>24</v>
      </c>
      <c r="E68" s="86">
        <v>-0.5</v>
      </c>
      <c r="F68" s="86"/>
      <c r="G68" s="86"/>
      <c r="H68" s="86"/>
      <c r="I68" s="86">
        <f t="shared" si="5"/>
        <v>23.5</v>
      </c>
      <c r="J68" s="46"/>
      <c r="K68" s="47"/>
    </row>
    <row r="69" spans="1:11" ht="16.5">
      <c r="A69" s="44" t="s">
        <v>152</v>
      </c>
      <c r="B69" s="19" t="s">
        <v>43</v>
      </c>
      <c r="C69" s="86">
        <v>69</v>
      </c>
      <c r="D69" s="86">
        <f t="shared" si="0"/>
        <v>20.7</v>
      </c>
      <c r="E69" s="86"/>
      <c r="F69" s="86"/>
      <c r="G69" s="86"/>
      <c r="H69" s="86"/>
      <c r="I69" s="86">
        <f t="shared" si="5"/>
        <v>20.7</v>
      </c>
      <c r="J69" s="46"/>
      <c r="K69" s="47"/>
    </row>
    <row r="70" spans="1:11" ht="16.5">
      <c r="A70" s="44" t="s">
        <v>205</v>
      </c>
      <c r="B70" s="19" t="s">
        <v>206</v>
      </c>
      <c r="C70" s="86">
        <v>82.5</v>
      </c>
      <c r="D70" s="86">
        <f t="shared" si="0"/>
        <v>24.75</v>
      </c>
      <c r="E70" s="86"/>
      <c r="F70" s="86"/>
      <c r="G70" s="86"/>
      <c r="H70" s="86"/>
      <c r="I70" s="86">
        <f t="shared" si="5"/>
        <v>24.75</v>
      </c>
      <c r="J70" s="46"/>
      <c r="K70" s="47"/>
    </row>
    <row r="71" spans="1:11" ht="16.5">
      <c r="A71" s="44" t="s">
        <v>207</v>
      </c>
      <c r="B71" s="19" t="s">
        <v>208</v>
      </c>
      <c r="C71" s="86">
        <v>89</v>
      </c>
      <c r="D71" s="86">
        <f t="shared" si="0"/>
        <v>26.7</v>
      </c>
      <c r="E71" s="86">
        <v>-0.5</v>
      </c>
      <c r="F71" s="86"/>
      <c r="G71" s="86"/>
      <c r="H71" s="86"/>
      <c r="I71" s="86">
        <f t="shared" si="5"/>
        <v>26.2</v>
      </c>
      <c r="J71" s="46"/>
      <c r="K71" s="47"/>
    </row>
    <row r="72" spans="1:11" ht="16.5">
      <c r="A72" s="44" t="s">
        <v>153</v>
      </c>
      <c r="B72" s="19" t="s">
        <v>154</v>
      </c>
      <c r="C72" s="86"/>
      <c r="D72" s="86">
        <f t="shared" si="0"/>
        <v>0</v>
      </c>
      <c r="E72" s="86"/>
      <c r="F72" s="86"/>
      <c r="G72" s="86"/>
      <c r="H72" s="86"/>
      <c r="I72" s="86">
        <f t="shared" si="5"/>
        <v>0</v>
      </c>
      <c r="J72" s="46"/>
      <c r="K72" s="47"/>
    </row>
    <row r="73" spans="1:11" ht="16.5">
      <c r="A73" s="44" t="s">
        <v>155</v>
      </c>
      <c r="B73" s="19" t="s">
        <v>156</v>
      </c>
      <c r="C73" s="86"/>
      <c r="D73" s="86">
        <f t="shared" si="0"/>
        <v>0</v>
      </c>
      <c r="E73" s="86"/>
      <c r="F73" s="86"/>
      <c r="G73" s="86"/>
      <c r="H73" s="86"/>
      <c r="I73" s="86">
        <f t="shared" si="5"/>
        <v>0</v>
      </c>
      <c r="J73" s="46"/>
      <c r="K73" s="47"/>
    </row>
    <row r="74" spans="1:9" ht="16.5">
      <c r="A74" s="44" t="s">
        <v>157</v>
      </c>
      <c r="B74" s="19" t="s">
        <v>158</v>
      </c>
      <c r="C74" s="86">
        <v>66.5</v>
      </c>
      <c r="D74" s="86">
        <f t="shared" si="0"/>
        <v>19.95</v>
      </c>
      <c r="E74" s="86">
        <v>-0.5</v>
      </c>
      <c r="F74" s="86"/>
      <c r="G74" s="86"/>
      <c r="H74" s="86"/>
      <c r="I74" s="86">
        <f t="shared" si="5"/>
        <v>19.45</v>
      </c>
    </row>
    <row r="75" spans="1:9" ht="16.5">
      <c r="A75" s="44" t="s">
        <v>159</v>
      </c>
      <c r="B75" s="19" t="s">
        <v>160</v>
      </c>
      <c r="C75" s="86"/>
      <c r="D75" s="86">
        <f>C75*0.3</f>
        <v>0</v>
      </c>
      <c r="E75" s="86"/>
      <c r="F75" s="86"/>
      <c r="G75" s="86"/>
      <c r="H75" s="86"/>
      <c r="I75" s="86">
        <f t="shared" si="5"/>
        <v>0</v>
      </c>
    </row>
    <row r="76" spans="1:9" ht="16.5">
      <c r="A76" s="44" t="s">
        <v>162</v>
      </c>
      <c r="B76" s="19" t="s">
        <v>164</v>
      </c>
      <c r="C76" s="86">
        <v>76.5</v>
      </c>
      <c r="D76" s="86">
        <f>C76*0.3</f>
        <v>22.95</v>
      </c>
      <c r="E76" s="86"/>
      <c r="F76" s="86"/>
      <c r="G76" s="86"/>
      <c r="H76" s="86">
        <v>-2</v>
      </c>
      <c r="I76" s="86">
        <f t="shared" si="5"/>
        <v>20.95</v>
      </c>
    </row>
    <row r="77" spans="1:9" ht="16.5">
      <c r="A77" s="44" t="s">
        <v>209</v>
      </c>
      <c r="B77" s="19" t="s">
        <v>210</v>
      </c>
      <c r="C77" s="86"/>
      <c r="D77" s="86">
        <f>C77*0.3</f>
        <v>0</v>
      </c>
      <c r="E77" s="86"/>
      <c r="F77" s="86"/>
      <c r="G77" s="86"/>
      <c r="H77" s="86"/>
      <c r="I77" s="86">
        <f t="shared" si="5"/>
        <v>0</v>
      </c>
    </row>
    <row r="78" spans="1:9" ht="16.5">
      <c r="A78" s="44" t="s">
        <v>211</v>
      </c>
      <c r="B78" s="19" t="s">
        <v>212</v>
      </c>
      <c r="C78" s="86">
        <v>74.5</v>
      </c>
      <c r="D78" s="86">
        <f>C78*0.3</f>
        <v>22.349999999999998</v>
      </c>
      <c r="E78" s="86"/>
      <c r="F78" s="86"/>
      <c r="G78" s="86"/>
      <c r="H78" s="86"/>
      <c r="I78" s="86">
        <f t="shared" si="5"/>
        <v>22.349999999999998</v>
      </c>
    </row>
    <row r="79" spans="1:9" ht="16.5">
      <c r="A79" s="44" t="s">
        <v>213</v>
      </c>
      <c r="B79" s="19" t="s">
        <v>214</v>
      </c>
      <c r="C79" s="86">
        <v>68.5</v>
      </c>
      <c r="D79" s="86">
        <f>C79*0.3</f>
        <v>20.55</v>
      </c>
      <c r="E79" s="86"/>
      <c r="F79" s="86"/>
      <c r="G79" s="86"/>
      <c r="H79" s="86"/>
      <c r="I79" s="86">
        <f t="shared" si="5"/>
        <v>20.55</v>
      </c>
    </row>
  </sheetData>
  <mergeCells count="2">
    <mergeCell ref="A1:I1"/>
    <mergeCell ref="A10:B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&amp;L&amp;D列印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59">
      <selection activeCell="G82" sqref="G82"/>
    </sheetView>
  </sheetViews>
  <sheetFormatPr defaultColWidth="9.00390625" defaultRowHeight="16.5"/>
  <cols>
    <col min="1" max="1" width="19.625" style="0" customWidth="1"/>
    <col min="2" max="2" width="7.25390625" style="0" customWidth="1"/>
    <col min="3" max="3" width="7.75390625" style="0" customWidth="1"/>
    <col min="4" max="4" width="8.125" style="0" customWidth="1"/>
    <col min="5" max="5" width="8.00390625" style="0" customWidth="1"/>
    <col min="6" max="7" width="6.875" style="0" customWidth="1"/>
    <col min="8" max="8" width="6.75390625" style="0" customWidth="1"/>
    <col min="9" max="9" width="7.75390625" style="0" customWidth="1"/>
  </cols>
  <sheetData>
    <row r="1" spans="1:9" ht="27.75" customHeight="1">
      <c r="A1" s="106" t="s">
        <v>181</v>
      </c>
      <c r="B1" s="106"/>
      <c r="C1" s="106"/>
      <c r="D1" s="106"/>
      <c r="E1" s="106"/>
      <c r="F1" s="106"/>
      <c r="G1" s="106"/>
      <c r="H1" s="106"/>
      <c r="I1" s="106"/>
    </row>
    <row r="2" spans="1:9" ht="33" customHeight="1">
      <c r="A2" s="1" t="s">
        <v>0</v>
      </c>
      <c r="B2" s="8" t="s">
        <v>59</v>
      </c>
      <c r="C2" s="8" t="s">
        <v>87</v>
      </c>
      <c r="D2" s="8" t="s">
        <v>60</v>
      </c>
      <c r="E2" s="8" t="s">
        <v>61</v>
      </c>
      <c r="F2" s="8" t="s">
        <v>62</v>
      </c>
      <c r="G2" s="8" t="s">
        <v>86</v>
      </c>
      <c r="H2" s="8" t="s">
        <v>45</v>
      </c>
      <c r="I2" s="1" t="s">
        <v>52</v>
      </c>
    </row>
    <row r="3" spans="1:9" ht="16.5">
      <c r="A3" s="107" t="s">
        <v>46</v>
      </c>
      <c r="B3" s="80"/>
      <c r="C3" s="80"/>
      <c r="D3" s="80"/>
      <c r="E3" s="80"/>
      <c r="F3" s="80"/>
      <c r="G3" s="80"/>
      <c r="H3" s="80"/>
      <c r="I3" s="80"/>
    </row>
    <row r="4" spans="1:9" ht="16.5">
      <c r="A4" s="6" t="s">
        <v>1</v>
      </c>
      <c r="B4" s="50">
        <v>15.4</v>
      </c>
      <c r="C4" s="50">
        <v>21.2</v>
      </c>
      <c r="D4" s="50">
        <v>8.6</v>
      </c>
      <c r="E4" s="50">
        <v>10.4</v>
      </c>
      <c r="F4" s="50">
        <v>12</v>
      </c>
      <c r="G4" s="51">
        <v>3</v>
      </c>
      <c r="H4" s="52"/>
      <c r="I4" s="2">
        <f aca="true" t="shared" si="0" ref="I4:I9">SUM(B4+C4+D4+E4+F4+G4-H4)</f>
        <v>70.6</v>
      </c>
    </row>
    <row r="5" spans="1:9" ht="16.5">
      <c r="A5" s="6" t="s">
        <v>2</v>
      </c>
      <c r="B5" s="50" t="s">
        <v>249</v>
      </c>
      <c r="C5" s="50"/>
      <c r="D5" s="50"/>
      <c r="E5" s="50"/>
      <c r="F5" s="50"/>
      <c r="G5" s="51">
        <v>3</v>
      </c>
      <c r="H5" s="52"/>
      <c r="I5" s="2" t="e">
        <f t="shared" si="0"/>
        <v>#VALUE!</v>
      </c>
    </row>
    <row r="6" spans="1:9" ht="16.5">
      <c r="A6" s="6" t="s">
        <v>223</v>
      </c>
      <c r="B6" s="50">
        <v>17.2</v>
      </c>
      <c r="C6" s="50">
        <v>25.5</v>
      </c>
      <c r="D6" s="50">
        <v>8.7</v>
      </c>
      <c r="E6" s="50">
        <v>16.2</v>
      </c>
      <c r="F6" s="50">
        <v>13.88</v>
      </c>
      <c r="G6" s="51">
        <v>0</v>
      </c>
      <c r="H6" s="52"/>
      <c r="I6" s="70">
        <f t="shared" si="0"/>
        <v>81.48</v>
      </c>
    </row>
    <row r="7" spans="1:9" ht="16.5">
      <c r="A7" s="6" t="s">
        <v>3</v>
      </c>
      <c r="B7" s="50">
        <v>18.4</v>
      </c>
      <c r="C7" s="50">
        <v>24.5</v>
      </c>
      <c r="D7" s="50">
        <v>9.1</v>
      </c>
      <c r="E7" s="50">
        <v>16.9</v>
      </c>
      <c r="F7" s="50">
        <v>14.88</v>
      </c>
      <c r="G7" s="51">
        <v>1.5</v>
      </c>
      <c r="H7" s="52"/>
      <c r="I7" s="70">
        <f t="shared" si="0"/>
        <v>85.28</v>
      </c>
    </row>
    <row r="8" spans="1:9" ht="16.5">
      <c r="A8" s="6" t="s">
        <v>4</v>
      </c>
      <c r="B8" s="50">
        <v>15.7</v>
      </c>
      <c r="C8" s="50">
        <v>23</v>
      </c>
      <c r="D8" s="50">
        <v>4.4</v>
      </c>
      <c r="E8" s="50">
        <v>13.2</v>
      </c>
      <c r="F8" s="50">
        <v>12.25</v>
      </c>
      <c r="G8" s="51">
        <v>3.5</v>
      </c>
      <c r="H8" s="52"/>
      <c r="I8" s="2">
        <f t="shared" si="0"/>
        <v>72.05</v>
      </c>
    </row>
    <row r="9" spans="1:9" ht="16.5">
      <c r="A9" s="6" t="s">
        <v>5</v>
      </c>
      <c r="B9" s="50">
        <v>16.6</v>
      </c>
      <c r="C9" s="50">
        <v>21.2</v>
      </c>
      <c r="D9" s="50">
        <v>7</v>
      </c>
      <c r="E9" s="50">
        <v>0</v>
      </c>
      <c r="F9" s="50">
        <v>12.5</v>
      </c>
      <c r="G9" s="51">
        <v>4</v>
      </c>
      <c r="H9" s="52"/>
      <c r="I9" s="2">
        <f t="shared" si="0"/>
        <v>61.3</v>
      </c>
    </row>
    <row r="10" spans="1:9" ht="16.5">
      <c r="A10" s="104" t="s">
        <v>47</v>
      </c>
      <c r="B10" s="105"/>
      <c r="C10" s="105"/>
      <c r="D10" s="105"/>
      <c r="E10" s="105"/>
      <c r="F10" s="105"/>
      <c r="G10" s="105"/>
      <c r="H10" s="105"/>
      <c r="I10" s="105"/>
    </row>
    <row r="11" spans="1:9" ht="16.5">
      <c r="A11" s="6" t="s">
        <v>6</v>
      </c>
      <c r="B11" s="50">
        <v>15.4</v>
      </c>
      <c r="C11" s="50">
        <v>24.14</v>
      </c>
      <c r="D11" s="50">
        <v>8.4</v>
      </c>
      <c r="E11" s="50">
        <v>15</v>
      </c>
      <c r="F11" s="50">
        <v>12.88</v>
      </c>
      <c r="G11" s="51">
        <v>2.75</v>
      </c>
      <c r="H11" s="52"/>
      <c r="I11" s="70">
        <f>SUM(B11+C11+D11+E11+F11+G11-H11)</f>
        <v>78.57</v>
      </c>
    </row>
    <row r="12" spans="1:9" ht="16.5">
      <c r="A12" s="6" t="s">
        <v>7</v>
      </c>
      <c r="B12" s="50">
        <v>15.8</v>
      </c>
      <c r="C12" s="50">
        <v>17.9</v>
      </c>
      <c r="D12" s="50">
        <v>7.63</v>
      </c>
      <c r="E12" s="50">
        <v>6.9</v>
      </c>
      <c r="F12" s="50">
        <v>12</v>
      </c>
      <c r="G12" s="51">
        <v>2.75</v>
      </c>
      <c r="H12" s="52"/>
      <c r="I12" s="2">
        <f aca="true" t="shared" si="1" ref="I12:I31">SUM(B12+C12+D12+E12+F12+G12-H12)</f>
        <v>62.980000000000004</v>
      </c>
    </row>
    <row r="13" spans="1:9" ht="16.5">
      <c r="A13" s="6" t="s">
        <v>8</v>
      </c>
      <c r="B13" s="50">
        <v>17.1</v>
      </c>
      <c r="C13" s="50">
        <v>22.1</v>
      </c>
      <c r="D13" s="50">
        <v>7.7</v>
      </c>
      <c r="E13" s="50">
        <v>14.7</v>
      </c>
      <c r="F13" s="50">
        <v>13.38</v>
      </c>
      <c r="G13" s="51">
        <v>4</v>
      </c>
      <c r="H13" s="52"/>
      <c r="I13" s="70">
        <f t="shared" si="1"/>
        <v>78.98</v>
      </c>
    </row>
    <row r="14" spans="1:9" ht="16.5">
      <c r="A14" s="6" t="s">
        <v>9</v>
      </c>
      <c r="B14" s="50">
        <v>17.75</v>
      </c>
      <c r="C14" s="50">
        <v>25.2</v>
      </c>
      <c r="D14" s="50">
        <v>8.1</v>
      </c>
      <c r="E14" s="50">
        <v>16.4</v>
      </c>
      <c r="F14" s="50">
        <v>14.13</v>
      </c>
      <c r="G14" s="51">
        <v>3.5</v>
      </c>
      <c r="H14" s="52"/>
      <c r="I14" s="70">
        <f t="shared" si="1"/>
        <v>85.08</v>
      </c>
    </row>
    <row r="15" spans="1:9" ht="16.5">
      <c r="A15" s="6" t="s">
        <v>10</v>
      </c>
      <c r="B15" s="50">
        <v>18.1</v>
      </c>
      <c r="C15" s="50">
        <v>24.8</v>
      </c>
      <c r="D15" s="50">
        <v>9</v>
      </c>
      <c r="E15" s="50">
        <v>16.3</v>
      </c>
      <c r="F15" s="50">
        <v>14.13</v>
      </c>
      <c r="G15" s="51">
        <v>4.35</v>
      </c>
      <c r="H15" s="52"/>
      <c r="I15" s="70">
        <f t="shared" si="1"/>
        <v>86.67999999999999</v>
      </c>
    </row>
    <row r="16" spans="1:9" ht="16.5">
      <c r="A16" s="6" t="s">
        <v>11</v>
      </c>
      <c r="B16" s="50">
        <v>17</v>
      </c>
      <c r="C16" s="50">
        <v>23.8</v>
      </c>
      <c r="D16" s="50">
        <v>7.9</v>
      </c>
      <c r="E16" s="50">
        <v>15.3</v>
      </c>
      <c r="F16" s="50">
        <v>13.5</v>
      </c>
      <c r="G16" s="51">
        <v>2.25</v>
      </c>
      <c r="H16" s="52"/>
      <c r="I16" s="2">
        <f t="shared" si="1"/>
        <v>79.75</v>
      </c>
    </row>
    <row r="17" spans="1:9" ht="16.5">
      <c r="A17" s="6" t="s">
        <v>12</v>
      </c>
      <c r="B17" s="50">
        <v>15.9</v>
      </c>
      <c r="C17" s="50">
        <v>22.6</v>
      </c>
      <c r="D17" s="50">
        <v>8.1</v>
      </c>
      <c r="E17" s="50">
        <v>14.8</v>
      </c>
      <c r="F17" s="50">
        <v>13.25</v>
      </c>
      <c r="G17" s="51">
        <v>1.5</v>
      </c>
      <c r="H17" s="52"/>
      <c r="I17" s="2">
        <f t="shared" si="1"/>
        <v>76.15</v>
      </c>
    </row>
    <row r="18" spans="1:9" ht="16.5">
      <c r="A18" s="6" t="s">
        <v>13</v>
      </c>
      <c r="B18" s="50">
        <v>16.1</v>
      </c>
      <c r="C18" s="50">
        <v>23.2</v>
      </c>
      <c r="D18" s="50">
        <v>8.4</v>
      </c>
      <c r="E18" s="50">
        <v>13.3</v>
      </c>
      <c r="F18" s="50">
        <v>12.88</v>
      </c>
      <c r="G18" s="51">
        <v>3.75</v>
      </c>
      <c r="H18" s="52"/>
      <c r="I18" s="2">
        <f t="shared" si="1"/>
        <v>77.63</v>
      </c>
    </row>
    <row r="19" spans="1:9" ht="16.5">
      <c r="A19" s="6" t="s">
        <v>14</v>
      </c>
      <c r="B19" s="50">
        <v>15.6</v>
      </c>
      <c r="C19" s="50">
        <v>24.4</v>
      </c>
      <c r="D19" s="50">
        <v>8.4</v>
      </c>
      <c r="E19" s="50">
        <v>15</v>
      </c>
      <c r="F19" s="50">
        <v>13.63</v>
      </c>
      <c r="G19" s="51">
        <v>3.65</v>
      </c>
      <c r="H19" s="52"/>
      <c r="I19" s="70">
        <f t="shared" si="1"/>
        <v>80.68</v>
      </c>
    </row>
    <row r="20" spans="1:9" ht="16.5">
      <c r="A20" s="6" t="s">
        <v>15</v>
      </c>
      <c r="B20" s="50">
        <v>15.1</v>
      </c>
      <c r="C20" s="50">
        <v>19.3</v>
      </c>
      <c r="D20" s="50">
        <v>7.3</v>
      </c>
      <c r="E20" s="50">
        <v>9.2</v>
      </c>
      <c r="F20" s="50">
        <v>12.25</v>
      </c>
      <c r="G20" s="51">
        <v>3.3</v>
      </c>
      <c r="H20" s="52"/>
      <c r="I20" s="2">
        <f t="shared" si="1"/>
        <v>66.44999999999999</v>
      </c>
    </row>
    <row r="21" spans="1:9" ht="16.5">
      <c r="A21" s="6" t="s">
        <v>16</v>
      </c>
      <c r="B21" s="50">
        <v>16.5</v>
      </c>
      <c r="C21" s="50">
        <v>19.6</v>
      </c>
      <c r="D21" s="50">
        <v>6.38</v>
      </c>
      <c r="E21" s="50">
        <v>14.6</v>
      </c>
      <c r="F21" s="50">
        <v>12.63</v>
      </c>
      <c r="G21" s="51">
        <v>2.5</v>
      </c>
      <c r="H21" s="52"/>
      <c r="I21" s="2">
        <f t="shared" si="1"/>
        <v>72.21000000000001</v>
      </c>
    </row>
    <row r="22" spans="1:9" ht="16.5">
      <c r="A22" s="6" t="s">
        <v>17</v>
      </c>
      <c r="B22" s="50">
        <v>15</v>
      </c>
      <c r="C22" s="50">
        <v>23.1</v>
      </c>
      <c r="D22" s="50">
        <v>8.3</v>
      </c>
      <c r="E22" s="50">
        <v>14.7</v>
      </c>
      <c r="F22" s="50">
        <v>13</v>
      </c>
      <c r="G22" s="51">
        <v>2.5</v>
      </c>
      <c r="H22" s="52"/>
      <c r="I22" s="2">
        <f t="shared" si="1"/>
        <v>76.60000000000001</v>
      </c>
    </row>
    <row r="23" spans="1:9" ht="16.5">
      <c r="A23" s="6" t="s">
        <v>18</v>
      </c>
      <c r="B23" s="50" t="s">
        <v>249</v>
      </c>
      <c r="C23" s="50"/>
      <c r="D23" s="50"/>
      <c r="E23" s="50"/>
      <c r="F23" s="50"/>
      <c r="G23" s="51">
        <v>1.75</v>
      </c>
      <c r="H23" s="52"/>
      <c r="I23" s="2" t="e">
        <f t="shared" si="1"/>
        <v>#VALUE!</v>
      </c>
    </row>
    <row r="24" spans="1:9" ht="16.5">
      <c r="A24" s="6" t="s">
        <v>19</v>
      </c>
      <c r="B24" s="50">
        <v>15.4</v>
      </c>
      <c r="C24" s="50">
        <v>24.8</v>
      </c>
      <c r="D24" s="50">
        <v>8.1</v>
      </c>
      <c r="E24" s="50">
        <v>15.5</v>
      </c>
      <c r="F24" s="50">
        <v>14</v>
      </c>
      <c r="G24" s="51">
        <v>2.5</v>
      </c>
      <c r="H24" s="52"/>
      <c r="I24" s="2">
        <f t="shared" si="1"/>
        <v>80.30000000000001</v>
      </c>
    </row>
    <row r="25" spans="1:9" ht="16.5">
      <c r="A25" s="6" t="s">
        <v>20</v>
      </c>
      <c r="B25" s="50">
        <v>15.6</v>
      </c>
      <c r="C25" s="50">
        <v>24.1</v>
      </c>
      <c r="D25" s="50">
        <v>8.3</v>
      </c>
      <c r="E25" s="50">
        <v>15.4</v>
      </c>
      <c r="F25" s="50">
        <v>14.5</v>
      </c>
      <c r="G25" s="51">
        <v>4.25</v>
      </c>
      <c r="H25" s="52"/>
      <c r="I25" s="70">
        <f t="shared" si="1"/>
        <v>82.15</v>
      </c>
    </row>
    <row r="26" spans="1:9" ht="16.5">
      <c r="A26" s="6" t="s">
        <v>215</v>
      </c>
      <c r="B26" s="50">
        <v>15.5</v>
      </c>
      <c r="C26" s="50">
        <v>23.4</v>
      </c>
      <c r="D26" s="50">
        <v>8.3</v>
      </c>
      <c r="E26" s="50">
        <v>13.2</v>
      </c>
      <c r="F26" s="50">
        <v>12.13</v>
      </c>
      <c r="G26" s="51">
        <v>2.5</v>
      </c>
      <c r="H26" s="52"/>
      <c r="I26" s="2">
        <f t="shared" si="1"/>
        <v>75.03</v>
      </c>
    </row>
    <row r="27" spans="1:9" ht="16.5">
      <c r="A27" s="6" t="s">
        <v>53</v>
      </c>
      <c r="B27" s="50">
        <v>16.2</v>
      </c>
      <c r="C27" s="50">
        <v>25.3</v>
      </c>
      <c r="D27" s="50">
        <v>7.9</v>
      </c>
      <c r="E27" s="50">
        <v>15.4</v>
      </c>
      <c r="F27" s="50">
        <v>13.38</v>
      </c>
      <c r="G27" s="51">
        <v>3.75</v>
      </c>
      <c r="H27" s="52"/>
      <c r="I27" s="70">
        <f>SUM(B27+C27+D27+E27+F27+G27-H27)</f>
        <v>81.92999999999999</v>
      </c>
    </row>
    <row r="28" spans="1:9" ht="16.5">
      <c r="A28" s="6" t="s">
        <v>224</v>
      </c>
      <c r="B28" s="50">
        <v>18.2</v>
      </c>
      <c r="C28" s="50">
        <v>24.5</v>
      </c>
      <c r="D28" s="50">
        <v>8.4</v>
      </c>
      <c r="E28" s="50">
        <v>17</v>
      </c>
      <c r="F28" s="50">
        <v>14</v>
      </c>
      <c r="G28" s="51">
        <v>3.4</v>
      </c>
      <c r="H28" s="52"/>
      <c r="I28" s="70">
        <f>SUM(B28+C28+D28+E28+F28+G28-H28)</f>
        <v>85.5</v>
      </c>
    </row>
    <row r="29" spans="1:9" ht="16.5">
      <c r="A29" s="6" t="s">
        <v>225</v>
      </c>
      <c r="B29" s="50">
        <v>17.13</v>
      </c>
      <c r="C29" s="50">
        <v>24.1</v>
      </c>
      <c r="D29" s="50">
        <v>8.2</v>
      </c>
      <c r="E29" s="50">
        <v>13.8</v>
      </c>
      <c r="F29" s="50">
        <v>14</v>
      </c>
      <c r="G29" s="51">
        <v>0</v>
      </c>
      <c r="H29" s="52"/>
      <c r="I29" s="2">
        <f>SUM(B29+C29+D29+E29+F29+G29-H29)</f>
        <v>77.23</v>
      </c>
    </row>
    <row r="30" spans="1:9" ht="16.5">
      <c r="A30" s="6" t="s">
        <v>226</v>
      </c>
      <c r="B30" s="50">
        <v>15.7</v>
      </c>
      <c r="C30" s="50">
        <v>23.7</v>
      </c>
      <c r="D30" s="50">
        <v>8.3</v>
      </c>
      <c r="E30" s="50">
        <v>14.1</v>
      </c>
      <c r="F30" s="50">
        <v>13</v>
      </c>
      <c r="G30" s="51">
        <v>3.75</v>
      </c>
      <c r="H30" s="52"/>
      <c r="I30" s="70">
        <f>SUM(B30+C30+D30+E30+F30+G30-H30)</f>
        <v>78.55000000000001</v>
      </c>
    </row>
    <row r="31" spans="1:9" ht="16.5">
      <c r="A31" s="6" t="s">
        <v>227</v>
      </c>
      <c r="B31" s="50">
        <v>15.6</v>
      </c>
      <c r="C31" s="50">
        <v>20.7</v>
      </c>
      <c r="D31" s="50">
        <v>8.1</v>
      </c>
      <c r="E31" s="50">
        <v>13</v>
      </c>
      <c r="F31" s="50">
        <v>13.75</v>
      </c>
      <c r="G31" s="51">
        <v>1.5</v>
      </c>
      <c r="H31" s="52"/>
      <c r="I31" s="2">
        <f t="shared" si="1"/>
        <v>72.65</v>
      </c>
    </row>
    <row r="32" spans="1:9" ht="16.5">
      <c r="A32" s="104" t="s">
        <v>48</v>
      </c>
      <c r="B32" s="105"/>
      <c r="C32" s="105"/>
      <c r="D32" s="105"/>
      <c r="E32" s="105"/>
      <c r="F32" s="105"/>
      <c r="G32" s="105"/>
      <c r="H32" s="105"/>
      <c r="I32" s="105"/>
    </row>
    <row r="33" spans="1:9" ht="16.5">
      <c r="A33" s="6" t="s">
        <v>21</v>
      </c>
      <c r="B33" s="67">
        <v>17.3</v>
      </c>
      <c r="C33" s="67">
        <v>22.6</v>
      </c>
      <c r="D33" s="67">
        <v>8.4</v>
      </c>
      <c r="E33" s="67">
        <v>15.6</v>
      </c>
      <c r="F33" s="67">
        <v>13.67</v>
      </c>
      <c r="G33" s="68">
        <v>2.75</v>
      </c>
      <c r="H33" s="69"/>
      <c r="I33" s="70">
        <f>SUM(B33+C33+D33+E33+F33+G33-H33)</f>
        <v>80.32000000000001</v>
      </c>
    </row>
    <row r="34" spans="1:9" ht="16.5">
      <c r="A34" s="6" t="s">
        <v>22</v>
      </c>
      <c r="B34" s="67">
        <v>16.7</v>
      </c>
      <c r="C34" s="67">
        <v>23.5</v>
      </c>
      <c r="D34" s="67">
        <v>7.8</v>
      </c>
      <c r="E34" s="67">
        <v>15.7</v>
      </c>
      <c r="F34" s="67">
        <v>12.75</v>
      </c>
      <c r="G34" s="68">
        <v>3</v>
      </c>
      <c r="H34" s="69"/>
      <c r="I34" s="2">
        <f aca="true" t="shared" si="2" ref="I34:I45">SUM(B34+C34+D34+E34+F34+G34-H34)</f>
        <v>79.45</v>
      </c>
    </row>
    <row r="35" spans="1:9" ht="16.5">
      <c r="A35" s="6" t="s">
        <v>217</v>
      </c>
      <c r="B35" s="67">
        <v>16.7</v>
      </c>
      <c r="C35" s="67">
        <v>23.7</v>
      </c>
      <c r="D35" s="67">
        <v>7.9</v>
      </c>
      <c r="E35" s="67">
        <v>16</v>
      </c>
      <c r="F35" s="67">
        <v>13.88</v>
      </c>
      <c r="G35" s="68">
        <v>2.5</v>
      </c>
      <c r="H35" s="69"/>
      <c r="I35" s="70">
        <f t="shared" si="2"/>
        <v>80.67999999999999</v>
      </c>
    </row>
    <row r="36" spans="1:9" ht="16.5">
      <c r="A36" s="6" t="s">
        <v>23</v>
      </c>
      <c r="B36" s="67">
        <v>12.1</v>
      </c>
      <c r="C36" s="67">
        <v>16.8</v>
      </c>
      <c r="D36" s="67">
        <v>7.2</v>
      </c>
      <c r="E36" s="67">
        <v>4</v>
      </c>
      <c r="F36" s="67">
        <v>11.78</v>
      </c>
      <c r="G36" s="68">
        <v>2.75</v>
      </c>
      <c r="H36" s="69"/>
      <c r="I36" s="2">
        <f t="shared" si="2"/>
        <v>54.63</v>
      </c>
    </row>
    <row r="37" spans="1:9" ht="16.5">
      <c r="A37" s="6" t="s">
        <v>24</v>
      </c>
      <c r="B37" s="67">
        <v>17.9</v>
      </c>
      <c r="C37" s="67">
        <v>22.5</v>
      </c>
      <c r="D37" s="67">
        <v>8.3</v>
      </c>
      <c r="E37" s="67">
        <v>14.6</v>
      </c>
      <c r="F37" s="67">
        <v>12.7</v>
      </c>
      <c r="G37" s="68">
        <v>4.25</v>
      </c>
      <c r="H37" s="69"/>
      <c r="I37" s="70">
        <f t="shared" si="2"/>
        <v>80.25</v>
      </c>
    </row>
    <row r="38" spans="1:9" ht="16.5">
      <c r="A38" s="6" t="s">
        <v>25</v>
      </c>
      <c r="B38" s="67">
        <v>18</v>
      </c>
      <c r="C38" s="67">
        <v>24.3</v>
      </c>
      <c r="D38" s="67">
        <v>8</v>
      </c>
      <c r="E38" s="67">
        <v>13.9</v>
      </c>
      <c r="F38" s="67">
        <v>13.45</v>
      </c>
      <c r="G38" s="68">
        <v>4</v>
      </c>
      <c r="H38" s="69"/>
      <c r="I38" s="70">
        <f t="shared" si="2"/>
        <v>81.65</v>
      </c>
    </row>
    <row r="39" spans="1:9" ht="16.5">
      <c r="A39" s="6" t="s">
        <v>26</v>
      </c>
      <c r="B39" s="67" t="s">
        <v>250</v>
      </c>
      <c r="C39" s="67"/>
      <c r="D39" s="67"/>
      <c r="E39" s="67"/>
      <c r="F39" s="67"/>
      <c r="G39" s="68"/>
      <c r="H39" s="69"/>
      <c r="I39" s="2" t="e">
        <f t="shared" si="2"/>
        <v>#VALUE!</v>
      </c>
    </row>
    <row r="40" spans="1:9" ht="16.5">
      <c r="A40" s="6" t="s">
        <v>27</v>
      </c>
      <c r="B40" s="67">
        <v>13.8</v>
      </c>
      <c r="C40" s="67">
        <v>21.94</v>
      </c>
      <c r="D40" s="67">
        <v>8.3</v>
      </c>
      <c r="E40" s="67">
        <v>9.3</v>
      </c>
      <c r="F40" s="67">
        <v>12.38</v>
      </c>
      <c r="G40" s="68">
        <v>1.5</v>
      </c>
      <c r="H40" s="69"/>
      <c r="I40" s="2">
        <f t="shared" si="2"/>
        <v>67.22</v>
      </c>
    </row>
    <row r="41" spans="1:9" ht="16.5">
      <c r="A41" s="6" t="s">
        <v>28</v>
      </c>
      <c r="B41" s="67">
        <v>14.2</v>
      </c>
      <c r="C41" s="67">
        <v>21.1</v>
      </c>
      <c r="D41" s="67">
        <v>8.2</v>
      </c>
      <c r="E41" s="67">
        <v>14.2</v>
      </c>
      <c r="F41" s="67">
        <v>12.62</v>
      </c>
      <c r="G41" s="68">
        <v>3.5</v>
      </c>
      <c r="H41" s="69"/>
      <c r="I41" s="2">
        <f t="shared" si="2"/>
        <v>73.82000000000001</v>
      </c>
    </row>
    <row r="42" spans="1:9" ht="16.5">
      <c r="A42" s="6" t="s">
        <v>29</v>
      </c>
      <c r="B42" s="67">
        <v>15.5</v>
      </c>
      <c r="C42" s="67">
        <v>24</v>
      </c>
      <c r="D42" s="67">
        <v>8.8</v>
      </c>
      <c r="E42" s="67">
        <v>14.8</v>
      </c>
      <c r="F42" s="67">
        <v>13.13</v>
      </c>
      <c r="G42" s="68">
        <v>2.4</v>
      </c>
      <c r="H42" s="69"/>
      <c r="I42" s="70">
        <f t="shared" si="2"/>
        <v>78.63</v>
      </c>
    </row>
    <row r="43" spans="1:9" ht="16.5">
      <c r="A43" s="6" t="s">
        <v>30</v>
      </c>
      <c r="B43" s="67">
        <v>18.3</v>
      </c>
      <c r="C43" s="67">
        <v>23.9</v>
      </c>
      <c r="D43" s="67">
        <v>7.9</v>
      </c>
      <c r="E43" s="67">
        <v>14.1</v>
      </c>
      <c r="F43" s="67">
        <v>13.66</v>
      </c>
      <c r="G43" s="68">
        <v>0</v>
      </c>
      <c r="H43" s="69"/>
      <c r="I43" s="2">
        <f t="shared" si="2"/>
        <v>77.86</v>
      </c>
    </row>
    <row r="44" spans="1:9" ht="16.5">
      <c r="A44" s="6" t="s">
        <v>31</v>
      </c>
      <c r="B44" s="67">
        <v>16.1</v>
      </c>
      <c r="C44" s="67">
        <v>20.5</v>
      </c>
      <c r="D44" s="67">
        <v>7.9</v>
      </c>
      <c r="E44" s="67">
        <v>3.5</v>
      </c>
      <c r="F44" s="67">
        <v>12.38</v>
      </c>
      <c r="G44" s="68">
        <v>0</v>
      </c>
      <c r="H44" s="69"/>
      <c r="I44" s="2">
        <f t="shared" si="2"/>
        <v>60.38</v>
      </c>
    </row>
    <row r="45" spans="1:9" ht="16.5">
      <c r="A45" s="6" t="s">
        <v>32</v>
      </c>
      <c r="B45" s="67">
        <v>15.7</v>
      </c>
      <c r="C45" s="67">
        <v>23.4</v>
      </c>
      <c r="D45" s="67">
        <v>8.8</v>
      </c>
      <c r="E45" s="67">
        <v>13.7</v>
      </c>
      <c r="F45" s="67">
        <v>12.62</v>
      </c>
      <c r="G45" s="68">
        <v>3.75</v>
      </c>
      <c r="H45" s="69"/>
      <c r="I45" s="2">
        <f t="shared" si="2"/>
        <v>77.97</v>
      </c>
    </row>
    <row r="46" spans="1:9" ht="16.5">
      <c r="A46" s="6" t="s">
        <v>54</v>
      </c>
      <c r="B46" s="67">
        <v>16</v>
      </c>
      <c r="C46" s="67">
        <v>23.87</v>
      </c>
      <c r="D46" s="67">
        <v>8.6</v>
      </c>
      <c r="E46" s="67">
        <v>16.6</v>
      </c>
      <c r="F46" s="67">
        <v>13.12</v>
      </c>
      <c r="G46" s="68">
        <v>2.5</v>
      </c>
      <c r="H46" s="69"/>
      <c r="I46" s="70">
        <f>SUM(B46+C46+D46+E46+F46+G46-H46)</f>
        <v>80.69000000000001</v>
      </c>
    </row>
    <row r="47" spans="1:9" ht="16.5">
      <c r="A47" s="9" t="s">
        <v>163</v>
      </c>
      <c r="B47" s="67">
        <v>15.3</v>
      </c>
      <c r="C47" s="67">
        <v>23.3</v>
      </c>
      <c r="D47" s="67">
        <v>8.6</v>
      </c>
      <c r="E47" s="67">
        <v>16.1</v>
      </c>
      <c r="F47" s="67">
        <v>13.38</v>
      </c>
      <c r="G47" s="67">
        <v>0</v>
      </c>
      <c r="H47" s="67"/>
      <c r="I47" s="7">
        <f>SUM(B47+C47+D47+E47+F47+G47-H47)</f>
        <v>76.68</v>
      </c>
    </row>
    <row r="48" spans="1:9" ht="16.5">
      <c r="A48" s="104" t="s">
        <v>49</v>
      </c>
      <c r="B48" s="105"/>
      <c r="C48" s="105"/>
      <c r="D48" s="105"/>
      <c r="E48" s="105"/>
      <c r="F48" s="105"/>
      <c r="G48" s="105"/>
      <c r="H48" s="105"/>
      <c r="I48" s="105"/>
    </row>
    <row r="49" spans="1:9" ht="16.5">
      <c r="A49" s="6" t="s">
        <v>33</v>
      </c>
      <c r="B49" s="67">
        <v>15</v>
      </c>
      <c r="C49" s="67">
        <v>19.6</v>
      </c>
      <c r="D49" s="67">
        <v>8.7</v>
      </c>
      <c r="E49" s="67">
        <v>13.88</v>
      </c>
      <c r="F49" s="67">
        <v>12</v>
      </c>
      <c r="G49" s="67">
        <v>3.8</v>
      </c>
      <c r="H49" s="67"/>
      <c r="I49" s="7">
        <f>SUM(B49+C49+D49+E49+F49+G49-H49)</f>
        <v>72.98</v>
      </c>
    </row>
    <row r="50" spans="1:9" ht="16.5">
      <c r="A50" s="6" t="s">
        <v>228</v>
      </c>
      <c r="B50" s="67">
        <v>16.2</v>
      </c>
      <c r="C50" s="67">
        <v>23.6</v>
      </c>
      <c r="D50" s="67">
        <v>6.1</v>
      </c>
      <c r="E50" s="67">
        <v>15.7</v>
      </c>
      <c r="F50" s="67">
        <v>13</v>
      </c>
      <c r="G50" s="67">
        <v>2.75</v>
      </c>
      <c r="H50" s="67"/>
      <c r="I50" s="7">
        <f>SUM(B50+C50+D50+E50+F50+G50-H50)</f>
        <v>77.35</v>
      </c>
    </row>
    <row r="51" spans="1:9" ht="16.5">
      <c r="A51" s="6" t="s">
        <v>34</v>
      </c>
      <c r="B51" s="67">
        <v>16</v>
      </c>
      <c r="C51" s="67">
        <v>22.1</v>
      </c>
      <c r="D51" s="67">
        <v>8.3</v>
      </c>
      <c r="E51" s="67">
        <v>15.25</v>
      </c>
      <c r="F51" s="67">
        <v>13.63</v>
      </c>
      <c r="G51" s="67">
        <v>3.5</v>
      </c>
      <c r="H51" s="67"/>
      <c r="I51" s="71">
        <f aca="true" t="shared" si="3" ref="I51:I59">SUM(B51+C51+D51+E51+F51+G51-H51)</f>
        <v>78.78</v>
      </c>
    </row>
    <row r="52" spans="1:9" ht="16.5">
      <c r="A52" s="6" t="s">
        <v>35</v>
      </c>
      <c r="B52" s="67">
        <v>14.5</v>
      </c>
      <c r="C52" s="67">
        <v>20.7</v>
      </c>
      <c r="D52" s="67">
        <v>7.5</v>
      </c>
      <c r="E52" s="67">
        <v>13.1</v>
      </c>
      <c r="F52" s="67">
        <v>12.88</v>
      </c>
      <c r="G52" s="67">
        <v>0</v>
      </c>
      <c r="H52" s="67"/>
      <c r="I52" s="7">
        <f t="shared" si="3"/>
        <v>68.68</v>
      </c>
    </row>
    <row r="53" spans="1:9" ht="16.5">
      <c r="A53" s="6" t="s">
        <v>36</v>
      </c>
      <c r="B53" s="67">
        <v>15.5</v>
      </c>
      <c r="C53" s="67">
        <v>25</v>
      </c>
      <c r="D53" s="67">
        <v>6.3</v>
      </c>
      <c r="E53" s="67">
        <v>15</v>
      </c>
      <c r="F53" s="67">
        <v>12.88</v>
      </c>
      <c r="G53" s="67">
        <v>3.5</v>
      </c>
      <c r="H53" s="67"/>
      <c r="I53" s="71">
        <f t="shared" si="3"/>
        <v>78.17999999999999</v>
      </c>
    </row>
    <row r="54" spans="1:9" ht="16.5">
      <c r="A54" s="6" t="s">
        <v>56</v>
      </c>
      <c r="B54" s="67">
        <v>15.1</v>
      </c>
      <c r="C54" s="67">
        <v>24</v>
      </c>
      <c r="D54" s="67">
        <v>7.1</v>
      </c>
      <c r="E54" s="67">
        <v>10.6</v>
      </c>
      <c r="F54" s="67">
        <v>12.38</v>
      </c>
      <c r="G54" s="67">
        <v>1.75</v>
      </c>
      <c r="H54" s="67"/>
      <c r="I54" s="7">
        <f t="shared" si="3"/>
        <v>70.93</v>
      </c>
    </row>
    <row r="55" spans="1:9" ht="16.5">
      <c r="A55" s="6" t="s">
        <v>37</v>
      </c>
      <c r="B55" s="67">
        <v>15.8</v>
      </c>
      <c r="C55" s="67">
        <v>24.8</v>
      </c>
      <c r="D55" s="67">
        <v>8.6</v>
      </c>
      <c r="E55" s="67">
        <v>15.2</v>
      </c>
      <c r="F55" s="67">
        <v>13.38</v>
      </c>
      <c r="G55" s="67">
        <v>3.1</v>
      </c>
      <c r="H55" s="67"/>
      <c r="I55" s="71">
        <f>SUM(B55+C55+D55+E55+F55+G55-H55)</f>
        <v>80.88</v>
      </c>
    </row>
    <row r="56" spans="1:9" ht="16.5">
      <c r="A56" s="6" t="s">
        <v>143</v>
      </c>
      <c r="B56" s="67">
        <v>16.4</v>
      </c>
      <c r="C56" s="67">
        <v>26.4</v>
      </c>
      <c r="D56" s="67">
        <v>9.2</v>
      </c>
      <c r="E56" s="67">
        <v>15.1</v>
      </c>
      <c r="F56" s="67">
        <v>14.25</v>
      </c>
      <c r="G56" s="67">
        <v>1.1</v>
      </c>
      <c r="H56" s="67"/>
      <c r="I56" s="71">
        <f>SUM(B56+C56+D56+E56+F56+G56-H56)</f>
        <v>82.44999999999999</v>
      </c>
    </row>
    <row r="57" spans="1:9" ht="16.5">
      <c r="A57" s="6" t="s">
        <v>229</v>
      </c>
      <c r="B57" s="67">
        <v>15.7</v>
      </c>
      <c r="C57" s="67">
        <v>22.2</v>
      </c>
      <c r="D57" s="67">
        <v>9.1</v>
      </c>
      <c r="E57" s="67">
        <v>12.1</v>
      </c>
      <c r="F57" s="67">
        <v>13.63</v>
      </c>
      <c r="G57" s="67">
        <v>3.5</v>
      </c>
      <c r="H57" s="67"/>
      <c r="I57" s="7">
        <f>SUM(B57+C57+D57+E57+F57+G57-H57)</f>
        <v>76.23</v>
      </c>
    </row>
    <row r="58" spans="1:9" ht="16.5">
      <c r="A58" s="6" t="s">
        <v>230</v>
      </c>
      <c r="B58" s="67">
        <v>14.1</v>
      </c>
      <c r="C58" s="67">
        <v>11.7</v>
      </c>
      <c r="D58" s="67">
        <v>7.1</v>
      </c>
      <c r="E58" s="67">
        <v>13.4</v>
      </c>
      <c r="F58" s="67">
        <v>11.63</v>
      </c>
      <c r="G58" s="67">
        <v>2.25</v>
      </c>
      <c r="H58" s="67"/>
      <c r="I58" s="7">
        <f>SUM(B58+C58+D58+E58+F58+G58-H58)</f>
        <v>60.18</v>
      </c>
    </row>
    <row r="59" spans="1:9" ht="16.5">
      <c r="A59" s="6" t="s">
        <v>231</v>
      </c>
      <c r="B59" s="67" t="s">
        <v>249</v>
      </c>
      <c r="C59" s="67"/>
      <c r="D59" s="67"/>
      <c r="E59" s="67"/>
      <c r="F59" s="67"/>
      <c r="G59" s="67">
        <v>0</v>
      </c>
      <c r="H59" s="67"/>
      <c r="I59" s="7" t="e">
        <f t="shared" si="3"/>
        <v>#VALUE!</v>
      </c>
    </row>
    <row r="60" spans="1:9" ht="16.5">
      <c r="A60" s="104" t="s">
        <v>50</v>
      </c>
      <c r="B60" s="105"/>
      <c r="C60" s="105"/>
      <c r="D60" s="105"/>
      <c r="E60" s="105"/>
      <c r="F60" s="105"/>
      <c r="G60" s="105"/>
      <c r="H60" s="105"/>
      <c r="I60" s="105"/>
    </row>
    <row r="61" spans="1:9" ht="16.5">
      <c r="A61" s="6" t="s">
        <v>38</v>
      </c>
      <c r="B61" s="67">
        <v>19</v>
      </c>
      <c r="C61" s="67">
        <v>25.88</v>
      </c>
      <c r="D61" s="67">
        <v>9.13</v>
      </c>
      <c r="E61" s="67">
        <v>17.5</v>
      </c>
      <c r="F61" s="67">
        <v>14.17</v>
      </c>
      <c r="G61" s="68">
        <v>4.75</v>
      </c>
      <c r="H61" s="69"/>
      <c r="I61" s="70">
        <f>SUM(B61+C61+D61+E61+F61+G61-H61)</f>
        <v>90.42999999999999</v>
      </c>
    </row>
    <row r="62" spans="1:9" ht="16.5">
      <c r="A62" s="6" t="s">
        <v>55</v>
      </c>
      <c r="B62" s="67">
        <v>16.7</v>
      </c>
      <c r="C62" s="67">
        <v>24.5</v>
      </c>
      <c r="D62" s="67">
        <v>8.2</v>
      </c>
      <c r="E62" s="67">
        <v>13.9</v>
      </c>
      <c r="F62" s="67">
        <v>12.62</v>
      </c>
      <c r="G62" s="68">
        <v>2.25</v>
      </c>
      <c r="H62" s="69"/>
      <c r="I62" s="70">
        <f aca="true" t="shared" si="4" ref="I62:I78">SUM(B62+C62+D62+E62+F62+G62-H62)</f>
        <v>78.17</v>
      </c>
    </row>
    <row r="63" spans="1:9" ht="16.5">
      <c r="A63" s="6" t="s">
        <v>39</v>
      </c>
      <c r="B63" s="67">
        <v>16.13</v>
      </c>
      <c r="C63" s="67">
        <v>24.6</v>
      </c>
      <c r="D63" s="67">
        <v>7.8</v>
      </c>
      <c r="E63" s="67">
        <v>15.6</v>
      </c>
      <c r="F63" s="67">
        <v>12.5</v>
      </c>
      <c r="G63" s="68">
        <v>3.9</v>
      </c>
      <c r="H63" s="69"/>
      <c r="I63" s="70">
        <f t="shared" si="4"/>
        <v>80.53</v>
      </c>
    </row>
    <row r="64" spans="1:9" ht="16.5">
      <c r="A64" s="6" t="s">
        <v>40</v>
      </c>
      <c r="B64" s="67">
        <v>15.2</v>
      </c>
      <c r="C64" s="67">
        <v>23.5</v>
      </c>
      <c r="D64" s="67">
        <v>8.13</v>
      </c>
      <c r="E64" s="67">
        <v>14.76</v>
      </c>
      <c r="F64" s="67">
        <v>12.75</v>
      </c>
      <c r="G64" s="68">
        <v>3.1</v>
      </c>
      <c r="H64" s="69"/>
      <c r="I64" s="2">
        <f t="shared" si="4"/>
        <v>77.44</v>
      </c>
    </row>
    <row r="65" spans="1:9" ht="16.5">
      <c r="A65" s="6" t="s">
        <v>232</v>
      </c>
      <c r="B65" s="67">
        <v>17.2</v>
      </c>
      <c r="C65" s="67">
        <v>19.6</v>
      </c>
      <c r="D65" s="67">
        <v>7.5</v>
      </c>
      <c r="E65" s="67">
        <v>13.2</v>
      </c>
      <c r="F65" s="67">
        <v>12.75</v>
      </c>
      <c r="G65" s="68">
        <v>0</v>
      </c>
      <c r="H65" s="69"/>
      <c r="I65" s="2">
        <f t="shared" si="4"/>
        <v>70.25</v>
      </c>
    </row>
    <row r="66" spans="1:9" ht="16.5">
      <c r="A66" s="6" t="s">
        <v>233</v>
      </c>
      <c r="B66" s="67">
        <v>16.2</v>
      </c>
      <c r="C66" s="67">
        <v>24.1</v>
      </c>
      <c r="D66" s="67">
        <v>4.5</v>
      </c>
      <c r="E66" s="67">
        <v>11.5</v>
      </c>
      <c r="F66" s="67">
        <v>13.13</v>
      </c>
      <c r="G66" s="68">
        <v>4.5</v>
      </c>
      <c r="H66" s="69"/>
      <c r="I66" s="2">
        <f t="shared" si="4"/>
        <v>73.92999999999999</v>
      </c>
    </row>
    <row r="67" spans="1:9" ht="16.5">
      <c r="A67" s="6" t="s">
        <v>41</v>
      </c>
      <c r="B67" s="67">
        <v>12.8</v>
      </c>
      <c r="C67" s="67">
        <v>19.9</v>
      </c>
      <c r="D67" s="67">
        <v>4.1</v>
      </c>
      <c r="E67" s="67">
        <v>4.7</v>
      </c>
      <c r="F67" s="67">
        <v>11.13</v>
      </c>
      <c r="G67" s="68">
        <v>0</v>
      </c>
      <c r="H67" s="69"/>
      <c r="I67" s="2">
        <f t="shared" si="4"/>
        <v>52.63000000000001</v>
      </c>
    </row>
    <row r="68" spans="1:9" ht="16.5">
      <c r="A68" s="6" t="s">
        <v>42</v>
      </c>
      <c r="B68" s="67">
        <v>15.6</v>
      </c>
      <c r="C68" s="67">
        <v>22.8</v>
      </c>
      <c r="D68" s="67">
        <v>2.9</v>
      </c>
      <c r="E68" s="67">
        <v>7.4</v>
      </c>
      <c r="F68" s="67">
        <v>12.25</v>
      </c>
      <c r="G68" s="68">
        <v>0</v>
      </c>
      <c r="H68" s="69"/>
      <c r="I68" s="2">
        <f t="shared" si="4"/>
        <v>60.949999999999996</v>
      </c>
    </row>
    <row r="69" spans="1:9" ht="16.5">
      <c r="A69" s="6" t="s">
        <v>43</v>
      </c>
      <c r="B69" s="67">
        <v>15.6</v>
      </c>
      <c r="C69" s="67">
        <v>24.88</v>
      </c>
      <c r="D69" s="67">
        <v>4.6</v>
      </c>
      <c r="E69" s="67">
        <v>14.4</v>
      </c>
      <c r="F69" s="67">
        <v>12.75</v>
      </c>
      <c r="G69" s="68">
        <v>2.4</v>
      </c>
      <c r="H69" s="69"/>
      <c r="I69" s="2">
        <f t="shared" si="4"/>
        <v>74.63</v>
      </c>
    </row>
    <row r="70" spans="1:9" ht="16.5">
      <c r="A70" s="6" t="s">
        <v>234</v>
      </c>
      <c r="B70" s="67">
        <v>15.5</v>
      </c>
      <c r="C70" s="67">
        <v>22.7</v>
      </c>
      <c r="D70" s="67">
        <v>3.1</v>
      </c>
      <c r="E70" s="67">
        <v>16</v>
      </c>
      <c r="F70" s="67">
        <v>14</v>
      </c>
      <c r="G70" s="68">
        <v>3.85</v>
      </c>
      <c r="H70" s="69"/>
      <c r="I70" s="2">
        <f t="shared" si="4"/>
        <v>75.15</v>
      </c>
    </row>
    <row r="71" spans="1:9" ht="16.5">
      <c r="A71" s="6" t="s">
        <v>208</v>
      </c>
      <c r="B71" s="67">
        <v>15.7</v>
      </c>
      <c r="C71" s="67">
        <v>25.63</v>
      </c>
      <c r="D71" s="67">
        <v>8.5</v>
      </c>
      <c r="E71" s="67">
        <v>16.6</v>
      </c>
      <c r="F71" s="67">
        <v>14.25</v>
      </c>
      <c r="G71" s="68">
        <v>2.8</v>
      </c>
      <c r="H71" s="69"/>
      <c r="I71" s="70">
        <f t="shared" si="4"/>
        <v>83.48</v>
      </c>
    </row>
    <row r="72" spans="1:9" ht="16.5">
      <c r="A72" s="6" t="s">
        <v>156</v>
      </c>
      <c r="B72" s="67">
        <v>14.2</v>
      </c>
      <c r="C72" s="67">
        <v>4.5</v>
      </c>
      <c r="D72" s="67">
        <v>3</v>
      </c>
      <c r="E72" s="67">
        <v>3.8</v>
      </c>
      <c r="F72" s="67">
        <v>12</v>
      </c>
      <c r="G72" s="68">
        <v>0</v>
      </c>
      <c r="H72" s="69"/>
      <c r="I72" s="72">
        <f t="shared" si="4"/>
        <v>37.5</v>
      </c>
    </row>
    <row r="73" spans="1:9" ht="16.5">
      <c r="A73" s="6" t="s">
        <v>165</v>
      </c>
      <c r="B73" s="67">
        <v>15.3</v>
      </c>
      <c r="C73" s="67">
        <v>14.8</v>
      </c>
      <c r="D73" s="67">
        <v>7.8</v>
      </c>
      <c r="E73" s="67">
        <v>15.1</v>
      </c>
      <c r="F73" s="67">
        <v>13.25</v>
      </c>
      <c r="G73" s="68">
        <v>0</v>
      </c>
      <c r="H73" s="69"/>
      <c r="I73" s="2">
        <f t="shared" si="4"/>
        <v>66.25</v>
      </c>
    </row>
    <row r="74" spans="1:9" ht="16.5">
      <c r="A74" s="6" t="s">
        <v>166</v>
      </c>
      <c r="B74" s="67" t="s">
        <v>249</v>
      </c>
      <c r="C74" s="67"/>
      <c r="D74" s="67"/>
      <c r="E74" s="67"/>
      <c r="F74" s="67"/>
      <c r="G74" s="68">
        <v>0</v>
      </c>
      <c r="H74" s="69"/>
      <c r="I74" s="2" t="e">
        <f>SUM(B74+C74+D74+E74+F74+G74-H74)</f>
        <v>#VALUE!</v>
      </c>
    </row>
    <row r="75" spans="1:9" ht="16.5">
      <c r="A75" s="6" t="s">
        <v>164</v>
      </c>
      <c r="B75" s="67">
        <v>14</v>
      </c>
      <c r="C75" s="67">
        <v>14</v>
      </c>
      <c r="D75" s="67">
        <v>0.9</v>
      </c>
      <c r="E75" s="67">
        <v>5.1</v>
      </c>
      <c r="F75" s="67">
        <v>10.88</v>
      </c>
      <c r="G75" s="68">
        <v>0</v>
      </c>
      <c r="H75" s="69"/>
      <c r="I75" s="2">
        <f>SUM(B75+C75+D75+E75+F75+G75-H75)</f>
        <v>44.88</v>
      </c>
    </row>
    <row r="76" spans="1:9" ht="16.5">
      <c r="A76" s="6" t="s">
        <v>235</v>
      </c>
      <c r="B76" s="67" t="s">
        <v>249</v>
      </c>
      <c r="C76" s="67"/>
      <c r="D76" s="67"/>
      <c r="E76" s="67"/>
      <c r="F76" s="67"/>
      <c r="G76" s="68">
        <v>3.35</v>
      </c>
      <c r="H76" s="69"/>
      <c r="I76" s="2" t="e">
        <f>SUM(B76+C76+D76+E76+F76+G76-H76)</f>
        <v>#VALUE!</v>
      </c>
    </row>
    <row r="77" spans="1:9" ht="16.5">
      <c r="A77" s="6" t="s">
        <v>236</v>
      </c>
      <c r="B77" s="67">
        <v>15.6</v>
      </c>
      <c r="C77" s="67">
        <v>21.7</v>
      </c>
      <c r="D77" s="67">
        <v>7.9</v>
      </c>
      <c r="E77" s="67">
        <v>4.7</v>
      </c>
      <c r="F77" s="67">
        <v>11.75</v>
      </c>
      <c r="G77" s="68">
        <v>0</v>
      </c>
      <c r="H77" s="69"/>
      <c r="I77" s="2">
        <f>SUM(B77+C77+D77+E77+F77+G77-H77)</f>
        <v>61.65</v>
      </c>
    </row>
    <row r="78" spans="1:9" ht="16.5">
      <c r="A78" s="6" t="s">
        <v>237</v>
      </c>
      <c r="B78" s="67">
        <v>13.9</v>
      </c>
      <c r="C78" s="67">
        <v>14.1</v>
      </c>
      <c r="D78" s="67">
        <v>0.8</v>
      </c>
      <c r="E78" s="67">
        <v>7.9</v>
      </c>
      <c r="F78" s="67">
        <v>10.88</v>
      </c>
      <c r="G78" s="68">
        <v>0</v>
      </c>
      <c r="H78" s="69"/>
      <c r="I78" s="2">
        <f t="shared" si="4"/>
        <v>47.580000000000005</v>
      </c>
    </row>
    <row r="79" spans="1:9" ht="16.5">
      <c r="A79" s="128" t="s">
        <v>238</v>
      </c>
      <c r="B79" s="128"/>
      <c r="C79" s="128"/>
      <c r="D79" s="128"/>
      <c r="E79" s="128"/>
      <c r="F79" s="128"/>
      <c r="G79" s="128"/>
      <c r="H79" s="128"/>
      <c r="I79" s="128"/>
    </row>
    <row r="80" spans="1:9" ht="16.5">
      <c r="A80" s="129" t="s">
        <v>247</v>
      </c>
      <c r="B80" s="129"/>
      <c r="C80" s="129"/>
      <c r="D80" s="129"/>
      <c r="E80" s="129"/>
      <c r="F80" s="129"/>
      <c r="G80" s="129"/>
      <c r="H80" s="129"/>
      <c r="I80" s="129"/>
    </row>
    <row r="81" spans="1:9" ht="15.75" customHeight="1">
      <c r="A81" s="130" t="s">
        <v>248</v>
      </c>
      <c r="B81" s="130"/>
      <c r="C81" s="130"/>
      <c r="D81" s="130"/>
      <c r="E81" s="130"/>
      <c r="F81" s="130"/>
      <c r="G81" s="130"/>
      <c r="H81" s="130"/>
      <c r="I81" s="130"/>
    </row>
    <row r="82" ht="14.25" customHeight="1"/>
  </sheetData>
  <mergeCells count="9">
    <mergeCell ref="A81:I81"/>
    <mergeCell ref="A60:I60"/>
    <mergeCell ref="A1:I1"/>
    <mergeCell ref="A3:I3"/>
    <mergeCell ref="A10:I10"/>
    <mergeCell ref="A32:I32"/>
    <mergeCell ref="A48:I48"/>
    <mergeCell ref="A79:I79"/>
    <mergeCell ref="A80:I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4">
      <selection activeCell="E29" sqref="E29"/>
    </sheetView>
  </sheetViews>
  <sheetFormatPr defaultColWidth="9.00390625" defaultRowHeight="16.5"/>
  <cols>
    <col min="1" max="1" width="17.375" style="0" customWidth="1"/>
  </cols>
  <sheetData>
    <row r="1" spans="1:9" ht="23.25" customHeight="1">
      <c r="A1" s="106" t="s">
        <v>182</v>
      </c>
      <c r="B1" s="108"/>
      <c r="C1" s="108"/>
      <c r="D1" s="108"/>
      <c r="E1" s="108"/>
      <c r="F1" s="108"/>
      <c r="G1" s="108"/>
      <c r="H1" s="108"/>
      <c r="I1" s="3"/>
    </row>
    <row r="2" spans="1:8" ht="32.25">
      <c r="A2" s="1" t="s">
        <v>0</v>
      </c>
      <c r="B2" s="8" t="s">
        <v>59</v>
      </c>
      <c r="C2" s="8" t="s">
        <v>87</v>
      </c>
      <c r="D2" s="8" t="s">
        <v>60</v>
      </c>
      <c r="E2" s="8" t="s">
        <v>61</v>
      </c>
      <c r="F2" s="8" t="s">
        <v>62</v>
      </c>
      <c r="G2" s="8" t="s">
        <v>88</v>
      </c>
      <c r="H2" s="1" t="s">
        <v>44</v>
      </c>
    </row>
    <row r="3" spans="1:8" ht="16.5">
      <c r="A3" s="5" t="s">
        <v>46</v>
      </c>
      <c r="B3" s="1"/>
      <c r="C3" s="1"/>
      <c r="D3" s="1"/>
      <c r="E3" s="1"/>
      <c r="F3" s="1"/>
      <c r="G3" s="1"/>
      <c r="H3" s="1"/>
    </row>
    <row r="4" spans="1:8" ht="16.5">
      <c r="A4" s="9" t="s">
        <v>223</v>
      </c>
      <c r="B4" s="53">
        <v>16</v>
      </c>
      <c r="C4" s="53">
        <v>23.25</v>
      </c>
      <c r="D4" s="53">
        <v>8.75</v>
      </c>
      <c r="E4" s="53">
        <v>17.5</v>
      </c>
      <c r="F4" s="53">
        <v>13.5</v>
      </c>
      <c r="G4" s="53">
        <v>0</v>
      </c>
      <c r="H4" s="54">
        <f>B4+C4+D4+E4+F4+G4</f>
        <v>79</v>
      </c>
    </row>
    <row r="5" spans="1:8" ht="16.5">
      <c r="A5" s="9" t="s">
        <v>251</v>
      </c>
      <c r="B5" s="53">
        <v>16</v>
      </c>
      <c r="C5" s="53">
        <v>24</v>
      </c>
      <c r="D5" s="53">
        <v>9</v>
      </c>
      <c r="E5" s="53">
        <v>18</v>
      </c>
      <c r="F5" s="53">
        <v>14</v>
      </c>
      <c r="G5" s="53">
        <v>1.5</v>
      </c>
      <c r="H5" s="54">
        <f>B5+C5+D5+E5+F5+G5</f>
        <v>82.5</v>
      </c>
    </row>
    <row r="6" spans="1:8" ht="16.5">
      <c r="A6" s="4" t="s">
        <v>47</v>
      </c>
      <c r="B6" s="111"/>
      <c r="C6" s="112"/>
      <c r="D6" s="112"/>
      <c r="E6" s="112"/>
      <c r="F6" s="112"/>
      <c r="G6" s="112"/>
      <c r="H6" s="113"/>
    </row>
    <row r="7" spans="1:8" ht="16.5">
      <c r="A7" s="9" t="s">
        <v>6</v>
      </c>
      <c r="B7" s="53">
        <v>14.75</v>
      </c>
      <c r="C7" s="53">
        <v>23.9</v>
      </c>
      <c r="D7" s="53">
        <v>7.25</v>
      </c>
      <c r="E7" s="53">
        <v>16.5</v>
      </c>
      <c r="F7" s="53">
        <v>13.5</v>
      </c>
      <c r="G7" s="53">
        <v>2.75</v>
      </c>
      <c r="H7" s="54">
        <f>B7+C7+D7+E7+F7+G7</f>
        <v>78.65</v>
      </c>
    </row>
    <row r="8" spans="1:8" ht="16.5">
      <c r="A8" s="9" t="s">
        <v>172</v>
      </c>
      <c r="B8" s="53">
        <v>15.75</v>
      </c>
      <c r="C8" s="53">
        <v>23.65</v>
      </c>
      <c r="D8" s="53">
        <v>7.25</v>
      </c>
      <c r="E8" s="53">
        <v>16.5</v>
      </c>
      <c r="F8" s="53">
        <v>14.25</v>
      </c>
      <c r="G8" s="53">
        <v>4</v>
      </c>
      <c r="H8" s="54">
        <f aca="true" t="shared" si="0" ref="H8:H15">B8+C8+D8+E8+F8+G8</f>
        <v>81.4</v>
      </c>
    </row>
    <row r="9" spans="1:8" ht="16.5">
      <c r="A9" s="9" t="s">
        <v>9</v>
      </c>
      <c r="B9" s="53">
        <v>16.75</v>
      </c>
      <c r="C9" s="53">
        <v>24.4</v>
      </c>
      <c r="D9" s="53">
        <v>7.25</v>
      </c>
      <c r="E9" s="53">
        <v>17</v>
      </c>
      <c r="F9" s="53">
        <v>14</v>
      </c>
      <c r="G9" s="53">
        <v>3.5</v>
      </c>
      <c r="H9" s="54">
        <f t="shared" si="0"/>
        <v>82.9</v>
      </c>
    </row>
    <row r="10" spans="1:8" ht="16.5">
      <c r="A10" s="9" t="s">
        <v>57</v>
      </c>
      <c r="B10" s="53">
        <v>17</v>
      </c>
      <c r="C10" s="53">
        <v>24.5</v>
      </c>
      <c r="D10" s="53">
        <v>8.75</v>
      </c>
      <c r="E10" s="53">
        <v>17.5</v>
      </c>
      <c r="F10" s="53">
        <v>13.5</v>
      </c>
      <c r="G10" s="53">
        <v>4.35</v>
      </c>
      <c r="H10" s="54">
        <f t="shared" si="0"/>
        <v>85.6</v>
      </c>
    </row>
    <row r="11" spans="1:8" ht="16.5">
      <c r="A11" s="9" t="s">
        <v>58</v>
      </c>
      <c r="B11" s="53">
        <v>15</v>
      </c>
      <c r="C11" s="53">
        <v>23.45</v>
      </c>
      <c r="D11" s="53">
        <v>7.75</v>
      </c>
      <c r="E11" s="53">
        <v>16.75</v>
      </c>
      <c r="F11" s="53">
        <v>13.75</v>
      </c>
      <c r="G11" s="53">
        <v>3.65</v>
      </c>
      <c r="H11" s="54">
        <f t="shared" si="0"/>
        <v>80.35000000000001</v>
      </c>
    </row>
    <row r="12" spans="1:8" ht="16.5">
      <c r="A12" s="9" t="s">
        <v>20</v>
      </c>
      <c r="B12" s="53">
        <v>14.25</v>
      </c>
      <c r="C12" s="53">
        <v>25.5</v>
      </c>
      <c r="D12" s="53">
        <v>7.5</v>
      </c>
      <c r="E12" s="53">
        <v>17</v>
      </c>
      <c r="F12" s="53">
        <v>13.8</v>
      </c>
      <c r="G12" s="53">
        <v>4.25</v>
      </c>
      <c r="H12" s="54">
        <f t="shared" si="0"/>
        <v>82.3</v>
      </c>
    </row>
    <row r="13" spans="1:8" ht="16.5">
      <c r="A13" s="73" t="s">
        <v>77</v>
      </c>
      <c r="B13" s="53">
        <v>16</v>
      </c>
      <c r="C13" s="53">
        <v>24.35</v>
      </c>
      <c r="D13" s="53">
        <v>8</v>
      </c>
      <c r="E13" s="53">
        <v>18</v>
      </c>
      <c r="F13" s="53">
        <v>13.65</v>
      </c>
      <c r="G13" s="53">
        <v>3.75</v>
      </c>
      <c r="H13" s="54">
        <f t="shared" si="0"/>
        <v>83.75</v>
      </c>
    </row>
    <row r="14" spans="1:8" ht="16.5">
      <c r="A14" s="73" t="s">
        <v>224</v>
      </c>
      <c r="B14" s="53">
        <v>15.5</v>
      </c>
      <c r="C14" s="53">
        <v>24.1</v>
      </c>
      <c r="D14" s="53">
        <v>8</v>
      </c>
      <c r="E14" s="53">
        <v>17.25</v>
      </c>
      <c r="F14" s="53">
        <v>14.5</v>
      </c>
      <c r="G14" s="53">
        <v>3.4</v>
      </c>
      <c r="H14" s="54">
        <f t="shared" si="0"/>
        <v>82.75</v>
      </c>
    </row>
    <row r="15" spans="1:8" ht="16.5">
      <c r="A15" s="73" t="s">
        <v>226</v>
      </c>
      <c r="B15" s="55">
        <v>15.75</v>
      </c>
      <c r="C15" s="53">
        <v>23.75</v>
      </c>
      <c r="D15" s="53">
        <v>8.25</v>
      </c>
      <c r="E15" s="53">
        <v>18.5</v>
      </c>
      <c r="F15" s="53">
        <v>13</v>
      </c>
      <c r="G15" s="53">
        <v>3.75</v>
      </c>
      <c r="H15" s="54">
        <f t="shared" si="0"/>
        <v>83</v>
      </c>
    </row>
    <row r="16" spans="1:8" ht="16.5">
      <c r="A16" s="4" t="s">
        <v>48</v>
      </c>
      <c r="B16" s="111"/>
      <c r="C16" s="112"/>
      <c r="D16" s="112"/>
      <c r="E16" s="112"/>
      <c r="F16" s="112"/>
      <c r="G16" s="112"/>
      <c r="H16" s="113"/>
    </row>
    <row r="17" spans="1:8" ht="16.5">
      <c r="A17" s="57" t="s">
        <v>179</v>
      </c>
      <c r="B17" s="100">
        <v>14.75</v>
      </c>
      <c r="C17" s="100">
        <v>23.65</v>
      </c>
      <c r="D17" s="100">
        <v>7.75</v>
      </c>
      <c r="E17" s="100">
        <v>18.75</v>
      </c>
      <c r="F17" s="100">
        <v>13.75</v>
      </c>
      <c r="G17" s="100">
        <v>2.75</v>
      </c>
      <c r="H17" s="54">
        <f aca="true" t="shared" si="1" ref="H17:H22">B17+C17+D17+E17+F17+G17</f>
        <v>81.4</v>
      </c>
    </row>
    <row r="18" spans="1:8" ht="16.5">
      <c r="A18" s="57" t="s">
        <v>218</v>
      </c>
      <c r="B18" s="100">
        <v>16</v>
      </c>
      <c r="C18" s="100">
        <v>25.5</v>
      </c>
      <c r="D18" s="100">
        <v>7.75</v>
      </c>
      <c r="E18" s="100">
        <v>17.25</v>
      </c>
      <c r="F18" s="100">
        <v>13.65</v>
      </c>
      <c r="G18" s="100">
        <v>2.5</v>
      </c>
      <c r="H18" s="54">
        <f t="shared" si="1"/>
        <v>82.65</v>
      </c>
    </row>
    <row r="19" spans="1:8" ht="16.5">
      <c r="A19" s="57" t="s">
        <v>252</v>
      </c>
      <c r="B19" s="100">
        <v>16</v>
      </c>
      <c r="C19" s="100">
        <v>24.25</v>
      </c>
      <c r="D19" s="100">
        <v>8.5</v>
      </c>
      <c r="E19" s="100">
        <v>16.5</v>
      </c>
      <c r="F19" s="100">
        <v>13.65</v>
      </c>
      <c r="G19" s="100">
        <v>4.25</v>
      </c>
      <c r="H19" s="54">
        <f t="shared" si="1"/>
        <v>83.15</v>
      </c>
    </row>
    <row r="20" spans="1:8" ht="16.5">
      <c r="A20" s="9" t="s">
        <v>63</v>
      </c>
      <c r="B20" s="53">
        <v>17</v>
      </c>
      <c r="C20" s="53">
        <v>25</v>
      </c>
      <c r="D20" s="53">
        <v>7.75</v>
      </c>
      <c r="E20" s="53">
        <v>15.5</v>
      </c>
      <c r="F20" s="53">
        <v>13.55</v>
      </c>
      <c r="G20" s="53">
        <v>4</v>
      </c>
      <c r="H20" s="54">
        <f t="shared" si="1"/>
        <v>82.8</v>
      </c>
    </row>
    <row r="21" spans="1:8" ht="16.5">
      <c r="A21" s="9" t="s">
        <v>29</v>
      </c>
      <c r="B21" s="53">
        <v>14.25</v>
      </c>
      <c r="C21" s="53">
        <v>23.5</v>
      </c>
      <c r="D21" s="53">
        <v>8.5</v>
      </c>
      <c r="E21" s="53">
        <v>16.75</v>
      </c>
      <c r="F21" s="53">
        <v>13.5</v>
      </c>
      <c r="G21" s="53">
        <v>2.4</v>
      </c>
      <c r="H21" s="54">
        <f t="shared" si="1"/>
        <v>78.9</v>
      </c>
    </row>
    <row r="22" spans="1:8" ht="16.5">
      <c r="A22" s="9" t="s">
        <v>79</v>
      </c>
      <c r="B22" s="53">
        <v>15.25</v>
      </c>
      <c r="C22" s="53">
        <v>25</v>
      </c>
      <c r="D22" s="53">
        <v>8.75</v>
      </c>
      <c r="E22" s="53">
        <v>18.25</v>
      </c>
      <c r="F22" s="53">
        <v>13.75</v>
      </c>
      <c r="G22" s="53">
        <v>2.5</v>
      </c>
      <c r="H22" s="54">
        <f t="shared" si="1"/>
        <v>83.5</v>
      </c>
    </row>
    <row r="23" spans="1:8" ht="16.5">
      <c r="A23" s="4" t="s">
        <v>49</v>
      </c>
      <c r="B23" s="111"/>
      <c r="C23" s="112"/>
      <c r="D23" s="112"/>
      <c r="E23" s="112"/>
      <c r="F23" s="112"/>
      <c r="G23" s="112"/>
      <c r="H23" s="113"/>
    </row>
    <row r="24" spans="1:8" ht="16.5">
      <c r="A24" s="57" t="s">
        <v>253</v>
      </c>
      <c r="B24" s="100">
        <v>16</v>
      </c>
      <c r="C24" s="100">
        <v>23.75</v>
      </c>
      <c r="D24" s="100">
        <v>7.25</v>
      </c>
      <c r="E24" s="100">
        <v>17</v>
      </c>
      <c r="F24" s="100">
        <v>13.5</v>
      </c>
      <c r="G24" s="100">
        <v>3.5</v>
      </c>
      <c r="H24" s="54">
        <f>B24+C24+D24+E24+F24+G24</f>
        <v>81</v>
      </c>
    </row>
    <row r="25" spans="1:8" ht="16.5">
      <c r="A25" s="57" t="s">
        <v>254</v>
      </c>
      <c r="B25" s="100">
        <v>15.75</v>
      </c>
      <c r="C25" s="100">
        <v>23.75</v>
      </c>
      <c r="D25" s="100">
        <v>7.25</v>
      </c>
      <c r="E25" s="100">
        <v>18</v>
      </c>
      <c r="F25" s="100">
        <v>14.25</v>
      </c>
      <c r="G25" s="100">
        <v>3.5</v>
      </c>
      <c r="H25" s="54">
        <f>B25+C25+D25+E25+F25+G25</f>
        <v>82.5</v>
      </c>
    </row>
    <row r="26" spans="1:8" ht="16.5">
      <c r="A26" s="57" t="s">
        <v>255</v>
      </c>
      <c r="B26" s="100">
        <v>14</v>
      </c>
      <c r="C26" s="100">
        <v>23.9</v>
      </c>
      <c r="D26" s="100">
        <v>7.5</v>
      </c>
      <c r="E26" s="100">
        <v>12</v>
      </c>
      <c r="F26" s="100">
        <v>12.5</v>
      </c>
      <c r="G26" s="100">
        <v>3.1</v>
      </c>
      <c r="H26" s="54">
        <f>B26+C26+D26+E26+F26+G26</f>
        <v>73</v>
      </c>
    </row>
    <row r="27" spans="1:8" ht="16.5">
      <c r="A27" s="9" t="s">
        <v>143</v>
      </c>
      <c r="B27" s="53">
        <v>10.75</v>
      </c>
      <c r="C27" s="53">
        <v>26</v>
      </c>
      <c r="D27" s="53">
        <v>8.5</v>
      </c>
      <c r="E27" s="53">
        <v>18.5</v>
      </c>
      <c r="F27" s="53">
        <v>13.5</v>
      </c>
      <c r="G27" s="53">
        <v>1.1</v>
      </c>
      <c r="H27" s="54">
        <f>B27+C27+D27+E27+F27+G27</f>
        <v>78.35</v>
      </c>
    </row>
    <row r="28" spans="1:8" ht="16.5">
      <c r="A28" s="4" t="s">
        <v>50</v>
      </c>
      <c r="B28" s="111"/>
      <c r="C28" s="112"/>
      <c r="D28" s="112"/>
      <c r="E28" s="112"/>
      <c r="F28" s="112"/>
      <c r="G28" s="112"/>
      <c r="H28" s="113"/>
    </row>
    <row r="29" spans="1:8" ht="16.5">
      <c r="A29" s="9" t="s">
        <v>38</v>
      </c>
      <c r="B29" s="53">
        <v>17.25</v>
      </c>
      <c r="C29" s="53">
        <v>27</v>
      </c>
      <c r="D29" s="53">
        <v>9</v>
      </c>
      <c r="E29" s="53">
        <v>17.5</v>
      </c>
      <c r="F29" s="53">
        <v>14.15</v>
      </c>
      <c r="G29" s="53">
        <v>4.75</v>
      </c>
      <c r="H29" s="54">
        <f>B29+C29+D29+E29+F29+G29</f>
        <v>89.65</v>
      </c>
    </row>
    <row r="30" spans="1:8" ht="16.5">
      <c r="A30" s="9" t="s">
        <v>81</v>
      </c>
      <c r="B30" s="53">
        <v>14.5</v>
      </c>
      <c r="C30" s="53">
        <v>25.5</v>
      </c>
      <c r="D30" s="53">
        <v>6.5</v>
      </c>
      <c r="E30" s="53">
        <v>17.25</v>
      </c>
      <c r="F30" s="53">
        <v>13.75</v>
      </c>
      <c r="G30" s="53">
        <v>2.25</v>
      </c>
      <c r="H30" s="54">
        <f>B30+C30+D30+E30+F30+G30</f>
        <v>79.75</v>
      </c>
    </row>
    <row r="31" spans="1:8" ht="16.5">
      <c r="A31" s="9" t="s">
        <v>39</v>
      </c>
      <c r="B31" s="53">
        <v>16.5</v>
      </c>
      <c r="C31" s="53">
        <v>25.75</v>
      </c>
      <c r="D31" s="53">
        <v>8.25</v>
      </c>
      <c r="E31" s="53">
        <v>17.25</v>
      </c>
      <c r="F31" s="53">
        <v>13.75</v>
      </c>
      <c r="G31" s="53">
        <v>3.9</v>
      </c>
      <c r="H31" s="54">
        <f>B31+C31+D31+E31+F31+G31</f>
        <v>85.4</v>
      </c>
    </row>
    <row r="32" spans="1:8" ht="16.5">
      <c r="A32" s="9" t="s">
        <v>208</v>
      </c>
      <c r="B32" s="53">
        <v>14.25</v>
      </c>
      <c r="C32" s="53">
        <v>24.35</v>
      </c>
      <c r="D32" s="53">
        <v>8</v>
      </c>
      <c r="E32" s="53">
        <v>19</v>
      </c>
      <c r="F32" s="53">
        <v>13.5</v>
      </c>
      <c r="G32" s="53">
        <v>2.8</v>
      </c>
      <c r="H32" s="54">
        <f>B32+C32+D32+E32+F32+G32</f>
        <v>81.89999999999999</v>
      </c>
    </row>
    <row r="33" ht="16.5">
      <c r="A33" s="58" t="s">
        <v>51</v>
      </c>
    </row>
    <row r="34" spans="1:8" ht="16.5">
      <c r="A34" s="109" t="s">
        <v>256</v>
      </c>
      <c r="B34" s="110"/>
      <c r="C34" s="110"/>
      <c r="D34" s="110"/>
      <c r="E34" s="110"/>
      <c r="F34" s="110"/>
      <c r="G34" s="110"/>
      <c r="H34" s="110"/>
    </row>
    <row r="35" spans="1:8" ht="16.5">
      <c r="A35" s="110"/>
      <c r="B35" s="110"/>
      <c r="C35" s="110"/>
      <c r="D35" s="110"/>
      <c r="E35" s="110"/>
      <c r="F35" s="110"/>
      <c r="G35" s="110"/>
      <c r="H35" s="110"/>
    </row>
  </sheetData>
  <mergeCells count="6">
    <mergeCell ref="A1:H1"/>
    <mergeCell ref="A34:H35"/>
    <mergeCell ref="B6:H6"/>
    <mergeCell ref="B16:H16"/>
    <mergeCell ref="B28:H28"/>
    <mergeCell ref="B23:H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workbookViewId="0" topLeftCell="A48">
      <selection activeCell="I26" sqref="I26"/>
    </sheetView>
  </sheetViews>
  <sheetFormatPr defaultColWidth="9.00390625" defaultRowHeight="16.5"/>
  <cols>
    <col min="1" max="1" width="20.125" style="0" customWidth="1"/>
    <col min="2" max="2" width="9.875" style="0" customWidth="1"/>
    <col min="4" max="4" width="10.00390625" style="0" customWidth="1"/>
    <col min="7" max="7" width="9.25390625" style="0" customWidth="1"/>
    <col min="8" max="8" width="7.25390625" style="0" customWidth="1"/>
    <col min="9" max="9" width="11.875" style="77" customWidth="1"/>
  </cols>
  <sheetData>
    <row r="1" spans="1:8" ht="19.5">
      <c r="A1" s="117" t="s">
        <v>183</v>
      </c>
      <c r="B1" s="117"/>
      <c r="C1" s="117"/>
      <c r="D1" s="117"/>
      <c r="E1" s="117"/>
      <c r="F1" s="117"/>
      <c r="G1" s="117"/>
      <c r="H1" s="117"/>
    </row>
    <row r="2" spans="1:8" ht="16.5">
      <c r="A2" s="122" t="s">
        <v>0</v>
      </c>
      <c r="B2" s="118" t="s">
        <v>64</v>
      </c>
      <c r="C2" s="120" t="s">
        <v>65</v>
      </c>
      <c r="D2" s="121"/>
      <c r="E2" s="120" t="s">
        <v>66</v>
      </c>
      <c r="F2" s="121"/>
      <c r="G2" s="39" t="s">
        <v>44</v>
      </c>
      <c r="H2" s="124" t="s">
        <v>67</v>
      </c>
    </row>
    <row r="3" spans="1:8" ht="16.5">
      <c r="A3" s="123"/>
      <c r="B3" s="119"/>
      <c r="C3" s="10" t="s">
        <v>68</v>
      </c>
      <c r="D3" s="11" t="s">
        <v>69</v>
      </c>
      <c r="E3" s="10" t="s">
        <v>68</v>
      </c>
      <c r="F3" s="11">
        <v>0.5</v>
      </c>
      <c r="G3" s="40">
        <v>100</v>
      </c>
      <c r="H3" s="125"/>
    </row>
    <row r="4" spans="1:8" ht="16.5">
      <c r="A4" s="12" t="s">
        <v>46</v>
      </c>
      <c r="B4" s="13"/>
      <c r="C4" s="14"/>
      <c r="D4" s="15"/>
      <c r="E4" s="14"/>
      <c r="F4" s="15"/>
      <c r="G4" s="16"/>
      <c r="H4" s="17"/>
    </row>
    <row r="5" spans="1:8" ht="16.5">
      <c r="A5" s="18" t="s">
        <v>1</v>
      </c>
      <c r="B5" s="19">
        <v>21.9</v>
      </c>
      <c r="C5" s="22">
        <v>70.6</v>
      </c>
      <c r="D5" s="19">
        <f>C5*70%</f>
        <v>49.419999999999995</v>
      </c>
      <c r="E5" s="23"/>
      <c r="F5" s="23"/>
      <c r="G5" s="20">
        <f>B5+D5+F5</f>
        <v>71.32</v>
      </c>
      <c r="H5" s="21" t="s">
        <v>257</v>
      </c>
    </row>
    <row r="6" spans="1:9" ht="16.5">
      <c r="A6" s="18" t="s">
        <v>2</v>
      </c>
      <c r="B6" s="19">
        <v>22.5</v>
      </c>
      <c r="C6" s="19" t="s">
        <v>265</v>
      </c>
      <c r="E6" s="19"/>
      <c r="F6" s="19"/>
      <c r="G6" s="20">
        <f>B6+D6+F6</f>
        <v>22.5</v>
      </c>
      <c r="H6" s="21" t="s">
        <v>258</v>
      </c>
      <c r="I6" s="77" t="s">
        <v>276</v>
      </c>
    </row>
    <row r="7" spans="1:8" ht="16.5">
      <c r="A7" s="18" t="s">
        <v>223</v>
      </c>
      <c r="B7" s="19">
        <v>26.7</v>
      </c>
      <c r="C7" s="74">
        <v>81.48</v>
      </c>
      <c r="D7" s="19">
        <f>C7*20%</f>
        <v>16.296000000000003</v>
      </c>
      <c r="E7" s="19">
        <v>79</v>
      </c>
      <c r="F7" s="19">
        <f>E7*50%</f>
        <v>39.5</v>
      </c>
      <c r="G7" s="20">
        <f aca="true" t="shared" si="0" ref="G7:G69">B7+D7+F7</f>
        <v>82.49600000000001</v>
      </c>
      <c r="H7" s="21" t="s">
        <v>259</v>
      </c>
    </row>
    <row r="8" spans="1:8" ht="16.5">
      <c r="A8" s="18" t="s">
        <v>72</v>
      </c>
      <c r="B8" s="19">
        <v>27.95</v>
      </c>
      <c r="C8" s="74">
        <v>85.28</v>
      </c>
      <c r="D8" s="19">
        <f>C8*20%</f>
        <v>17.056</v>
      </c>
      <c r="E8" s="19">
        <v>82.5</v>
      </c>
      <c r="F8" s="19">
        <f>E8*50%</f>
        <v>41.25</v>
      </c>
      <c r="G8" s="20">
        <f t="shared" si="0"/>
        <v>86.256</v>
      </c>
      <c r="H8" s="21" t="s">
        <v>260</v>
      </c>
    </row>
    <row r="9" spans="1:8" ht="16.5">
      <c r="A9" s="18" t="s">
        <v>4</v>
      </c>
      <c r="B9" s="19">
        <v>21.65</v>
      </c>
      <c r="C9" s="19">
        <v>72.05</v>
      </c>
      <c r="D9" s="19">
        <f>C9*70%</f>
        <v>50.434999999999995</v>
      </c>
      <c r="E9" s="19"/>
      <c r="F9" s="19"/>
      <c r="G9" s="20">
        <f t="shared" si="0"/>
        <v>72.085</v>
      </c>
      <c r="H9" s="21" t="s">
        <v>257</v>
      </c>
    </row>
    <row r="10" spans="1:8" ht="16.5">
      <c r="A10" s="24" t="s">
        <v>5</v>
      </c>
      <c r="B10" s="19">
        <v>21.05</v>
      </c>
      <c r="C10" s="19">
        <v>61.3</v>
      </c>
      <c r="D10" s="19">
        <f>C10*70%</f>
        <v>42.91</v>
      </c>
      <c r="E10" s="19"/>
      <c r="F10" s="19"/>
      <c r="G10" s="20">
        <f t="shared" si="0"/>
        <v>63.959999999999994</v>
      </c>
      <c r="H10" s="21" t="s">
        <v>261</v>
      </c>
    </row>
    <row r="11" spans="1:8" ht="16.5">
      <c r="A11" s="12" t="s">
        <v>47</v>
      </c>
      <c r="B11" s="25"/>
      <c r="C11" s="26"/>
      <c r="D11" s="19"/>
      <c r="E11" s="26"/>
      <c r="F11" s="26"/>
      <c r="G11" s="20"/>
      <c r="H11" s="27"/>
    </row>
    <row r="12" spans="1:8" ht="16.5">
      <c r="A12" s="18" t="s">
        <v>6</v>
      </c>
      <c r="B12" s="19">
        <v>22.55</v>
      </c>
      <c r="C12" s="74">
        <v>78.57</v>
      </c>
      <c r="D12" s="19">
        <f>C12*20%</f>
        <v>15.713999999999999</v>
      </c>
      <c r="E12" s="19">
        <v>78.65</v>
      </c>
      <c r="F12" s="19">
        <f>E12*50%</f>
        <v>39.325</v>
      </c>
      <c r="G12" s="20">
        <f t="shared" si="0"/>
        <v>77.589</v>
      </c>
      <c r="H12" s="21" t="s">
        <v>257</v>
      </c>
    </row>
    <row r="13" spans="1:8" ht="16.5">
      <c r="A13" s="18" t="s">
        <v>7</v>
      </c>
      <c r="B13" s="19">
        <v>23.8</v>
      </c>
      <c r="C13" s="19">
        <v>62.98</v>
      </c>
      <c r="D13" s="19">
        <f aca="true" t="shared" si="1" ref="D13:D76">C13*70%</f>
        <v>44.086</v>
      </c>
      <c r="E13" s="19"/>
      <c r="F13" s="19"/>
      <c r="G13" s="20">
        <f t="shared" si="0"/>
        <v>67.886</v>
      </c>
      <c r="H13" s="21" t="s">
        <v>261</v>
      </c>
    </row>
    <row r="14" spans="1:8" ht="16.5">
      <c r="A14" s="18" t="s">
        <v>74</v>
      </c>
      <c r="B14" s="19">
        <v>23.05</v>
      </c>
      <c r="C14" s="74">
        <v>78.98</v>
      </c>
      <c r="D14" s="19">
        <f>C14*20%</f>
        <v>15.796000000000001</v>
      </c>
      <c r="E14" s="19">
        <v>81.4</v>
      </c>
      <c r="F14" s="19">
        <f>E14*50%</f>
        <v>40.7</v>
      </c>
      <c r="G14" s="20">
        <f t="shared" si="0"/>
        <v>79.546</v>
      </c>
      <c r="H14" s="21" t="s">
        <v>257</v>
      </c>
    </row>
    <row r="15" spans="1:8" ht="16.5">
      <c r="A15" s="18" t="s">
        <v>9</v>
      </c>
      <c r="B15" s="19">
        <v>22.35</v>
      </c>
      <c r="C15" s="74">
        <v>85.08</v>
      </c>
      <c r="D15" s="19">
        <f>C15*20%</f>
        <v>17.016000000000002</v>
      </c>
      <c r="E15" s="19">
        <v>82.9</v>
      </c>
      <c r="F15" s="19">
        <f>E15*50%</f>
        <v>41.45</v>
      </c>
      <c r="G15" s="20">
        <f t="shared" si="0"/>
        <v>80.816</v>
      </c>
      <c r="H15" s="21" t="s">
        <v>259</v>
      </c>
    </row>
    <row r="16" spans="1:8" ht="16.5">
      <c r="A16" s="18" t="s">
        <v>10</v>
      </c>
      <c r="B16" s="19">
        <v>26.5</v>
      </c>
      <c r="C16" s="74">
        <v>86.68</v>
      </c>
      <c r="D16" s="19">
        <f>C16*20%</f>
        <v>17.336000000000002</v>
      </c>
      <c r="E16" s="19">
        <v>85.6</v>
      </c>
      <c r="F16" s="19">
        <f>E16*50%</f>
        <v>42.8</v>
      </c>
      <c r="G16" s="20">
        <f t="shared" si="0"/>
        <v>86.636</v>
      </c>
      <c r="H16" s="21" t="s">
        <v>260</v>
      </c>
    </row>
    <row r="17" spans="1:8" ht="16.5">
      <c r="A17" s="18" t="s">
        <v>11</v>
      </c>
      <c r="B17" s="19">
        <v>25.5</v>
      </c>
      <c r="C17" s="76">
        <v>79.75</v>
      </c>
      <c r="D17" s="19">
        <f t="shared" si="1"/>
        <v>55.824999999999996</v>
      </c>
      <c r="E17" s="19"/>
      <c r="F17" s="19"/>
      <c r="G17" s="20">
        <f t="shared" si="0"/>
        <v>81.32499999999999</v>
      </c>
      <c r="H17" s="21" t="s">
        <v>259</v>
      </c>
    </row>
    <row r="18" spans="1:8" ht="16.5">
      <c r="A18" s="18" t="s">
        <v>12</v>
      </c>
      <c r="B18" s="19">
        <v>20.85</v>
      </c>
      <c r="C18" s="19">
        <v>76.15</v>
      </c>
      <c r="D18" s="19">
        <f t="shared" si="1"/>
        <v>53.305</v>
      </c>
      <c r="E18" s="19"/>
      <c r="F18" s="19"/>
      <c r="G18" s="20">
        <f t="shared" si="0"/>
        <v>74.155</v>
      </c>
      <c r="H18" s="21" t="s">
        <v>257</v>
      </c>
    </row>
    <row r="19" spans="1:8" ht="16.5">
      <c r="A19" s="18" t="s">
        <v>13</v>
      </c>
      <c r="B19" s="19">
        <v>21.2</v>
      </c>
      <c r="C19" s="19">
        <v>77.63</v>
      </c>
      <c r="D19" s="19">
        <f t="shared" si="1"/>
        <v>54.340999999999994</v>
      </c>
      <c r="E19" s="19"/>
      <c r="F19" s="19"/>
      <c r="G19" s="20">
        <f t="shared" si="0"/>
        <v>75.541</v>
      </c>
      <c r="H19" s="21" t="s">
        <v>257</v>
      </c>
    </row>
    <row r="20" spans="1:8" ht="16.5">
      <c r="A20" s="18" t="s">
        <v>14</v>
      </c>
      <c r="B20" s="19">
        <v>21.5</v>
      </c>
      <c r="C20" s="74">
        <v>80.68</v>
      </c>
      <c r="D20" s="19">
        <f>C20*20%</f>
        <v>16.136000000000003</v>
      </c>
      <c r="E20" s="19">
        <v>80.35</v>
      </c>
      <c r="F20" s="19">
        <f>E20*50%</f>
        <v>40.175</v>
      </c>
      <c r="G20" s="20">
        <f t="shared" si="0"/>
        <v>77.811</v>
      </c>
      <c r="H20" s="21" t="s">
        <v>257</v>
      </c>
    </row>
    <row r="21" spans="1:8" ht="16.5">
      <c r="A21" s="18" t="s">
        <v>15</v>
      </c>
      <c r="B21" s="19">
        <v>23.05</v>
      </c>
      <c r="C21" s="19">
        <v>66.45</v>
      </c>
      <c r="D21" s="19">
        <f t="shared" si="1"/>
        <v>46.515</v>
      </c>
      <c r="E21" s="19"/>
      <c r="F21" s="19"/>
      <c r="G21" s="20">
        <f t="shared" si="0"/>
        <v>69.565</v>
      </c>
      <c r="H21" s="21" t="s">
        <v>261</v>
      </c>
    </row>
    <row r="22" spans="1:8" ht="16.5">
      <c r="A22" s="18" t="s">
        <v>16</v>
      </c>
      <c r="B22" s="19">
        <v>20.85</v>
      </c>
      <c r="C22" s="19">
        <v>72.21</v>
      </c>
      <c r="D22" s="19">
        <f t="shared" si="1"/>
        <v>50.54699999999999</v>
      </c>
      <c r="E22" s="19"/>
      <c r="F22" s="19"/>
      <c r="G22" s="20">
        <f t="shared" si="0"/>
        <v>71.39699999999999</v>
      </c>
      <c r="H22" s="21" t="s">
        <v>257</v>
      </c>
    </row>
    <row r="23" spans="1:8" ht="16.5">
      <c r="A23" s="18" t="s">
        <v>17</v>
      </c>
      <c r="B23" s="19">
        <v>20.2</v>
      </c>
      <c r="C23" s="19">
        <v>76.6</v>
      </c>
      <c r="D23" s="19">
        <f t="shared" si="1"/>
        <v>53.61999999999999</v>
      </c>
      <c r="E23" s="19"/>
      <c r="F23" s="19"/>
      <c r="G23" s="20">
        <f t="shared" si="0"/>
        <v>73.82</v>
      </c>
      <c r="H23" s="21" t="s">
        <v>257</v>
      </c>
    </row>
    <row r="24" spans="1:9" ht="16.5">
      <c r="A24" s="18" t="s">
        <v>75</v>
      </c>
      <c r="B24" s="19">
        <v>18.85</v>
      </c>
      <c r="C24" s="19" t="s">
        <v>267</v>
      </c>
      <c r="D24" s="19"/>
      <c r="E24" s="19"/>
      <c r="F24" s="19"/>
      <c r="G24" s="20">
        <f t="shared" si="0"/>
        <v>18.85</v>
      </c>
      <c r="H24" s="21" t="s">
        <v>258</v>
      </c>
      <c r="I24" s="77" t="s">
        <v>278</v>
      </c>
    </row>
    <row r="25" spans="1:8" ht="16.5">
      <c r="A25" s="18" t="s">
        <v>19</v>
      </c>
      <c r="B25" s="19">
        <v>23.7</v>
      </c>
      <c r="C25" s="76">
        <v>80.3</v>
      </c>
      <c r="D25" s="19">
        <f t="shared" si="1"/>
        <v>56.209999999999994</v>
      </c>
      <c r="E25" s="19"/>
      <c r="F25" s="19"/>
      <c r="G25" s="20">
        <f t="shared" si="0"/>
        <v>79.91</v>
      </c>
      <c r="H25" s="21" t="s">
        <v>257</v>
      </c>
    </row>
    <row r="26" spans="1:8" ht="16.5">
      <c r="A26" s="18" t="s">
        <v>20</v>
      </c>
      <c r="B26" s="19">
        <v>26.7</v>
      </c>
      <c r="C26" s="74">
        <v>82.15</v>
      </c>
      <c r="D26" s="19">
        <f>C26*20%</f>
        <v>16.430000000000003</v>
      </c>
      <c r="E26" s="19">
        <v>82.3</v>
      </c>
      <c r="F26" s="19">
        <f>E26*50%</f>
        <v>41.15</v>
      </c>
      <c r="G26" s="20">
        <f t="shared" si="0"/>
        <v>84.28</v>
      </c>
      <c r="H26" s="21" t="s">
        <v>259</v>
      </c>
    </row>
    <row r="27" spans="1:9" ht="16.5">
      <c r="A27" s="18" t="s">
        <v>215</v>
      </c>
      <c r="B27" s="19">
        <v>20.7</v>
      </c>
      <c r="C27" s="19">
        <v>75.03</v>
      </c>
      <c r="D27" s="19">
        <f t="shared" si="1"/>
        <v>52.521</v>
      </c>
      <c r="E27" s="19"/>
      <c r="F27" s="19"/>
      <c r="G27" s="20">
        <f t="shared" si="0"/>
        <v>73.221</v>
      </c>
      <c r="H27" s="21" t="s">
        <v>257</v>
      </c>
      <c r="I27" s="78"/>
    </row>
    <row r="28" spans="1:9" ht="16.5">
      <c r="A28" s="18" t="s">
        <v>239</v>
      </c>
      <c r="B28" s="19">
        <v>22.8</v>
      </c>
      <c r="C28" s="74">
        <v>81.93</v>
      </c>
      <c r="D28" s="19">
        <f>C28*20%</f>
        <v>16.386000000000003</v>
      </c>
      <c r="E28" s="19">
        <v>83.75</v>
      </c>
      <c r="F28" s="19">
        <f>E28*50%</f>
        <v>41.875</v>
      </c>
      <c r="G28" s="20">
        <f t="shared" si="0"/>
        <v>81.061</v>
      </c>
      <c r="H28" s="21" t="s">
        <v>259</v>
      </c>
      <c r="I28" s="78"/>
    </row>
    <row r="29" spans="1:9" ht="16.5">
      <c r="A29" s="18" t="s">
        <v>224</v>
      </c>
      <c r="B29" s="19">
        <v>25.9</v>
      </c>
      <c r="C29" s="74">
        <v>85.5</v>
      </c>
      <c r="D29" s="19">
        <f>C29*20%</f>
        <v>17.1</v>
      </c>
      <c r="E29" s="19">
        <v>82.75</v>
      </c>
      <c r="F29" s="19">
        <f>E29*50%</f>
        <v>41.375</v>
      </c>
      <c r="G29" s="20">
        <f t="shared" si="0"/>
        <v>84.375</v>
      </c>
      <c r="H29" s="21" t="s">
        <v>259</v>
      </c>
      <c r="I29" s="78"/>
    </row>
    <row r="30" spans="1:9" ht="16.5">
      <c r="A30" s="18" t="s">
        <v>240</v>
      </c>
      <c r="B30" s="19">
        <v>23.5</v>
      </c>
      <c r="C30" s="19">
        <v>77.23</v>
      </c>
      <c r="D30" s="19">
        <f t="shared" si="1"/>
        <v>54.061</v>
      </c>
      <c r="E30" s="19"/>
      <c r="F30" s="19"/>
      <c r="G30" s="20">
        <f t="shared" si="0"/>
        <v>77.561</v>
      </c>
      <c r="H30" s="21" t="s">
        <v>257</v>
      </c>
      <c r="I30" s="78"/>
    </row>
    <row r="31" spans="1:9" ht="16.5">
      <c r="A31" s="18" t="s">
        <v>241</v>
      </c>
      <c r="B31" s="19">
        <v>17.6</v>
      </c>
      <c r="C31" s="74">
        <v>78.55</v>
      </c>
      <c r="D31" s="19">
        <f>C31*20%</f>
        <v>15.71</v>
      </c>
      <c r="E31" s="19">
        <v>83</v>
      </c>
      <c r="F31" s="19">
        <f>E31*50%</f>
        <v>41.5</v>
      </c>
      <c r="G31" s="20">
        <f t="shared" si="0"/>
        <v>74.81</v>
      </c>
      <c r="H31" s="21" t="s">
        <v>257</v>
      </c>
      <c r="I31" s="78"/>
    </row>
    <row r="32" spans="1:9" ht="16.5">
      <c r="A32" s="18" t="s">
        <v>242</v>
      </c>
      <c r="B32" s="19">
        <v>22.65</v>
      </c>
      <c r="C32" s="19">
        <v>72.65</v>
      </c>
      <c r="D32" s="19">
        <f t="shared" si="1"/>
        <v>50.855000000000004</v>
      </c>
      <c r="E32" s="19"/>
      <c r="F32" s="19"/>
      <c r="G32" s="20">
        <f t="shared" si="0"/>
        <v>73.505</v>
      </c>
      <c r="H32" s="21" t="s">
        <v>257</v>
      </c>
      <c r="I32" s="78"/>
    </row>
    <row r="33" spans="1:8" ht="16.5">
      <c r="A33" s="28" t="s">
        <v>48</v>
      </c>
      <c r="B33" s="25"/>
      <c r="C33" s="26"/>
      <c r="D33" s="19"/>
      <c r="E33" s="26"/>
      <c r="F33" s="19"/>
      <c r="G33" s="20"/>
      <c r="H33" s="27"/>
    </row>
    <row r="34" spans="1:8" ht="16.5">
      <c r="A34" s="18" t="s">
        <v>21</v>
      </c>
      <c r="B34" s="19">
        <v>23.65</v>
      </c>
      <c r="C34" s="74">
        <v>80.32</v>
      </c>
      <c r="D34" s="19">
        <f>C34*20%</f>
        <v>16.064</v>
      </c>
      <c r="E34" s="19">
        <v>81.4</v>
      </c>
      <c r="F34" s="19">
        <f>E34*50%</f>
        <v>40.7</v>
      </c>
      <c r="G34" s="20">
        <f t="shared" si="0"/>
        <v>80.414</v>
      </c>
      <c r="H34" s="21" t="s">
        <v>259</v>
      </c>
    </row>
    <row r="35" spans="1:8" ht="16.5">
      <c r="A35" s="18" t="s">
        <v>22</v>
      </c>
      <c r="B35" s="19">
        <v>24.6</v>
      </c>
      <c r="C35" s="76">
        <v>79.45</v>
      </c>
      <c r="D35" s="19">
        <f>C35*70%</f>
        <v>55.615</v>
      </c>
      <c r="E35" s="19"/>
      <c r="F35" s="19"/>
      <c r="G35" s="20">
        <f t="shared" si="0"/>
        <v>80.215</v>
      </c>
      <c r="H35" s="21" t="s">
        <v>259</v>
      </c>
    </row>
    <row r="36" spans="1:8" ht="16.5">
      <c r="A36" s="18" t="s">
        <v>218</v>
      </c>
      <c r="B36" s="19">
        <v>20.3</v>
      </c>
      <c r="C36" s="75">
        <v>80.68</v>
      </c>
      <c r="D36" s="19">
        <f>C36*20%</f>
        <v>16.136000000000003</v>
      </c>
      <c r="E36" s="22">
        <v>82.65</v>
      </c>
      <c r="F36" s="19">
        <f>E36*50%</f>
        <v>41.325</v>
      </c>
      <c r="G36" s="20">
        <f t="shared" si="0"/>
        <v>77.76100000000001</v>
      </c>
      <c r="H36" s="21" t="s">
        <v>257</v>
      </c>
    </row>
    <row r="37" spans="1:9" ht="16.5">
      <c r="A37" s="18" t="s">
        <v>23</v>
      </c>
      <c r="B37" s="19">
        <v>13.6</v>
      </c>
      <c r="C37" s="19">
        <v>54.63</v>
      </c>
      <c r="D37" s="19">
        <f t="shared" si="1"/>
        <v>38.241</v>
      </c>
      <c r="E37" s="19"/>
      <c r="F37" s="19"/>
      <c r="G37" s="20">
        <f t="shared" si="0"/>
        <v>51.841</v>
      </c>
      <c r="H37" s="21" t="s">
        <v>258</v>
      </c>
      <c r="I37" s="77" t="s">
        <v>266</v>
      </c>
    </row>
    <row r="38" spans="1:8" ht="16.5">
      <c r="A38" s="18" t="s">
        <v>24</v>
      </c>
      <c r="B38" s="19">
        <v>24.45</v>
      </c>
      <c r="C38" s="74">
        <v>80.25</v>
      </c>
      <c r="D38" s="19">
        <f>C38*20%</f>
        <v>16.05</v>
      </c>
      <c r="E38" s="19">
        <v>83.15</v>
      </c>
      <c r="F38" s="19">
        <f>E38*50%</f>
        <v>41.575</v>
      </c>
      <c r="G38" s="20">
        <f t="shared" si="0"/>
        <v>82.075</v>
      </c>
      <c r="H38" s="21" t="s">
        <v>259</v>
      </c>
    </row>
    <row r="39" spans="1:8" ht="16.5">
      <c r="A39" s="18" t="s">
        <v>78</v>
      </c>
      <c r="B39" s="19">
        <v>26.35</v>
      </c>
      <c r="C39" s="74">
        <v>81.65</v>
      </c>
      <c r="D39" s="19">
        <f>C39*20%</f>
        <v>16.330000000000002</v>
      </c>
      <c r="E39" s="19">
        <v>82.8</v>
      </c>
      <c r="F39" s="19">
        <f>E39*50%</f>
        <v>41.4</v>
      </c>
      <c r="G39" s="20">
        <f t="shared" si="0"/>
        <v>84.08000000000001</v>
      </c>
      <c r="H39" s="21" t="s">
        <v>259</v>
      </c>
    </row>
    <row r="40" spans="1:9" ht="16.5">
      <c r="A40" s="18" t="s">
        <v>26</v>
      </c>
      <c r="B40" s="19">
        <v>20.1</v>
      </c>
      <c r="C40" s="19" t="s">
        <v>272</v>
      </c>
      <c r="D40" s="19"/>
      <c r="E40" s="19"/>
      <c r="F40" s="19"/>
      <c r="G40" s="20">
        <f t="shared" si="0"/>
        <v>20.1</v>
      </c>
      <c r="H40" s="21"/>
      <c r="I40" s="79" t="s">
        <v>262</v>
      </c>
    </row>
    <row r="41" spans="1:9" ht="16.5">
      <c r="A41" s="18" t="s">
        <v>27</v>
      </c>
      <c r="B41" s="19">
        <v>20.7</v>
      </c>
      <c r="C41" s="19">
        <v>67.22</v>
      </c>
      <c r="D41" s="19">
        <f t="shared" si="1"/>
        <v>47.053999999999995</v>
      </c>
      <c r="E41" s="19"/>
      <c r="F41" s="19"/>
      <c r="G41" s="20">
        <f t="shared" si="0"/>
        <v>67.75399999999999</v>
      </c>
      <c r="H41" s="21" t="s">
        <v>261</v>
      </c>
      <c r="I41" s="77" t="s">
        <v>275</v>
      </c>
    </row>
    <row r="42" spans="1:8" ht="16.5">
      <c r="A42" s="18" t="s">
        <v>28</v>
      </c>
      <c r="B42" s="19">
        <v>20.7</v>
      </c>
      <c r="C42" s="19">
        <v>73.82</v>
      </c>
      <c r="D42" s="19">
        <f t="shared" si="1"/>
        <v>51.67399999999999</v>
      </c>
      <c r="E42" s="19"/>
      <c r="F42" s="19"/>
      <c r="G42" s="20">
        <f t="shared" si="0"/>
        <v>72.374</v>
      </c>
      <c r="H42" s="21" t="s">
        <v>257</v>
      </c>
    </row>
    <row r="43" spans="1:8" ht="16.5">
      <c r="A43" s="18" t="s">
        <v>29</v>
      </c>
      <c r="B43" s="19">
        <v>22.05</v>
      </c>
      <c r="C43" s="74">
        <v>78.63</v>
      </c>
      <c r="D43" s="19">
        <f>C43*20%</f>
        <v>15.725999999999999</v>
      </c>
      <c r="E43" s="19">
        <v>78.9</v>
      </c>
      <c r="F43" s="19">
        <f>E43*50%</f>
        <v>39.45</v>
      </c>
      <c r="G43" s="20">
        <f t="shared" si="0"/>
        <v>77.226</v>
      </c>
      <c r="H43" s="21" t="s">
        <v>257</v>
      </c>
    </row>
    <row r="44" spans="1:8" ht="16.5">
      <c r="A44" s="18" t="s">
        <v>30</v>
      </c>
      <c r="B44" s="19">
        <v>25.7</v>
      </c>
      <c r="C44" s="19">
        <v>77.86</v>
      </c>
      <c r="D44" s="19">
        <f t="shared" si="1"/>
        <v>54.501999999999995</v>
      </c>
      <c r="E44" s="19"/>
      <c r="F44" s="19"/>
      <c r="G44" s="20">
        <f t="shared" si="0"/>
        <v>80.202</v>
      </c>
      <c r="H44" s="21" t="s">
        <v>259</v>
      </c>
    </row>
    <row r="45" spans="1:9" ht="16.5">
      <c r="A45" s="18" t="s">
        <v>31</v>
      </c>
      <c r="B45" s="19">
        <v>12.6</v>
      </c>
      <c r="C45" s="19">
        <v>60.38</v>
      </c>
      <c r="D45" s="19">
        <f t="shared" si="1"/>
        <v>42.266</v>
      </c>
      <c r="E45" s="19"/>
      <c r="F45" s="19"/>
      <c r="G45" s="20">
        <f t="shared" si="0"/>
        <v>54.866</v>
      </c>
      <c r="H45" s="21" t="s">
        <v>258</v>
      </c>
      <c r="I45" s="77" t="s">
        <v>274</v>
      </c>
    </row>
    <row r="46" spans="1:8" ht="16.5">
      <c r="A46" s="18" t="s">
        <v>32</v>
      </c>
      <c r="B46" s="19">
        <v>23.1</v>
      </c>
      <c r="C46" s="19">
        <v>77.97</v>
      </c>
      <c r="D46" s="19">
        <f t="shared" si="1"/>
        <v>54.57899999999999</v>
      </c>
      <c r="E46" s="19"/>
      <c r="F46" s="19"/>
      <c r="G46" s="20">
        <f t="shared" si="0"/>
        <v>77.679</v>
      </c>
      <c r="H46" s="21" t="s">
        <v>257</v>
      </c>
    </row>
    <row r="47" spans="1:8" ht="16.5">
      <c r="A47" s="18" t="s">
        <v>79</v>
      </c>
      <c r="B47" s="19">
        <v>23.8</v>
      </c>
      <c r="C47" s="74">
        <v>80.69</v>
      </c>
      <c r="D47" s="19">
        <f>C47*20%</f>
        <v>16.138</v>
      </c>
      <c r="E47" s="19">
        <v>83.5</v>
      </c>
      <c r="F47" s="19">
        <f>E47*50%</f>
        <v>41.75</v>
      </c>
      <c r="G47" s="20">
        <f t="shared" si="0"/>
        <v>81.688</v>
      </c>
      <c r="H47" s="21" t="s">
        <v>259</v>
      </c>
    </row>
    <row r="48" spans="1:8" ht="16.5">
      <c r="A48" s="18" t="s">
        <v>167</v>
      </c>
      <c r="B48" s="19">
        <v>19.95</v>
      </c>
      <c r="C48" s="19">
        <v>76.68</v>
      </c>
      <c r="D48" s="19">
        <f t="shared" si="1"/>
        <v>53.676</v>
      </c>
      <c r="E48" s="19"/>
      <c r="F48" s="19"/>
      <c r="G48" s="20">
        <f t="shared" si="0"/>
        <v>73.626</v>
      </c>
      <c r="H48" s="27" t="s">
        <v>257</v>
      </c>
    </row>
    <row r="49" spans="1:8" ht="16.5">
      <c r="A49" s="28" t="s">
        <v>49</v>
      </c>
      <c r="B49" s="25"/>
      <c r="C49" s="26"/>
      <c r="D49" s="19"/>
      <c r="E49" s="26"/>
      <c r="F49" s="26"/>
      <c r="G49" s="20"/>
      <c r="H49" s="27"/>
    </row>
    <row r="50" spans="1:8" ht="16.5">
      <c r="A50" s="18" t="s">
        <v>33</v>
      </c>
      <c r="B50" s="19">
        <v>18.5</v>
      </c>
      <c r="C50" s="19">
        <v>72.98</v>
      </c>
      <c r="D50" s="19">
        <f t="shared" si="1"/>
        <v>51.086</v>
      </c>
      <c r="E50" s="19"/>
      <c r="F50" s="19"/>
      <c r="G50" s="20">
        <f t="shared" si="0"/>
        <v>69.586</v>
      </c>
      <c r="H50" s="21" t="s">
        <v>261</v>
      </c>
    </row>
    <row r="51" spans="1:8" ht="16.5">
      <c r="A51" s="18" t="s">
        <v>243</v>
      </c>
      <c r="B51" s="19">
        <v>17.9</v>
      </c>
      <c r="C51" s="19">
        <v>77.35</v>
      </c>
      <c r="D51" s="19">
        <f t="shared" si="1"/>
        <v>54.144999999999996</v>
      </c>
      <c r="E51" s="19"/>
      <c r="F51" s="19"/>
      <c r="G51" s="20">
        <f t="shared" si="0"/>
        <v>72.04499999999999</v>
      </c>
      <c r="H51" s="21" t="s">
        <v>257</v>
      </c>
    </row>
    <row r="52" spans="1:8" ht="16.5">
      <c r="A52" s="18" t="s">
        <v>34</v>
      </c>
      <c r="B52" s="19">
        <v>25.8</v>
      </c>
      <c r="C52" s="74">
        <v>78.78</v>
      </c>
      <c r="D52" s="19">
        <f>C52*20%</f>
        <v>15.756</v>
      </c>
      <c r="E52" s="19">
        <v>81</v>
      </c>
      <c r="F52" s="19">
        <f>E52*50%</f>
        <v>40.5</v>
      </c>
      <c r="G52" s="20">
        <f t="shared" si="0"/>
        <v>82.056</v>
      </c>
      <c r="H52" s="21" t="s">
        <v>259</v>
      </c>
    </row>
    <row r="53" spans="1:8" ht="16.5">
      <c r="A53" s="18" t="s">
        <v>35</v>
      </c>
      <c r="B53" s="19">
        <v>19.4</v>
      </c>
      <c r="C53" s="19">
        <v>68.68</v>
      </c>
      <c r="D53" s="19">
        <f t="shared" si="1"/>
        <v>48.076</v>
      </c>
      <c r="E53" s="19"/>
      <c r="F53" s="19"/>
      <c r="G53" s="20">
        <f t="shared" si="0"/>
        <v>67.476</v>
      </c>
      <c r="H53" s="21" t="s">
        <v>261</v>
      </c>
    </row>
    <row r="54" spans="1:8" ht="16.5">
      <c r="A54" s="18" t="s">
        <v>80</v>
      </c>
      <c r="B54" s="19">
        <v>24.6</v>
      </c>
      <c r="C54" s="74">
        <v>78.18</v>
      </c>
      <c r="D54" s="19">
        <f>C54*20%</f>
        <v>15.636000000000003</v>
      </c>
      <c r="E54" s="19">
        <v>82.5</v>
      </c>
      <c r="F54" s="19">
        <f>E54*50%</f>
        <v>41.25</v>
      </c>
      <c r="G54" s="20">
        <f t="shared" si="0"/>
        <v>81.486</v>
      </c>
      <c r="H54" s="21" t="s">
        <v>259</v>
      </c>
    </row>
    <row r="55" spans="1:8" ht="16.5">
      <c r="A55" s="18" t="s">
        <v>56</v>
      </c>
      <c r="B55" s="19">
        <v>22.35</v>
      </c>
      <c r="C55" s="19">
        <v>70.93</v>
      </c>
      <c r="D55" s="19">
        <f t="shared" si="1"/>
        <v>49.651</v>
      </c>
      <c r="E55" s="19"/>
      <c r="F55" s="19"/>
      <c r="G55" s="20">
        <f t="shared" si="0"/>
        <v>72.001</v>
      </c>
      <c r="H55" s="21" t="s">
        <v>257</v>
      </c>
    </row>
    <row r="56" spans="1:8" ht="16.5">
      <c r="A56" s="18" t="s">
        <v>37</v>
      </c>
      <c r="B56" s="19">
        <v>21.45</v>
      </c>
      <c r="C56" s="76">
        <v>80.88</v>
      </c>
      <c r="D56" s="19">
        <f t="shared" si="1"/>
        <v>56.61599999999999</v>
      </c>
      <c r="E56" s="19"/>
      <c r="F56" s="19"/>
      <c r="G56" s="20">
        <f t="shared" si="0"/>
        <v>78.06599999999999</v>
      </c>
      <c r="H56" s="21" t="s">
        <v>257</v>
      </c>
    </row>
    <row r="57" spans="1:8" ht="16.5">
      <c r="A57" s="18" t="s">
        <v>168</v>
      </c>
      <c r="B57" s="19">
        <v>26.05</v>
      </c>
      <c r="C57" s="74">
        <v>82.45</v>
      </c>
      <c r="D57" s="19">
        <f>C57*20%</f>
        <v>16.490000000000002</v>
      </c>
      <c r="E57" s="19">
        <v>78.35</v>
      </c>
      <c r="F57" s="19">
        <f>E57*50%</f>
        <v>39.175</v>
      </c>
      <c r="G57" s="20">
        <f t="shared" si="0"/>
        <v>81.715</v>
      </c>
      <c r="H57" s="27" t="s">
        <v>259</v>
      </c>
    </row>
    <row r="58" spans="1:8" ht="16.5">
      <c r="A58" s="18" t="s">
        <v>244</v>
      </c>
      <c r="B58" s="19">
        <v>21.9</v>
      </c>
      <c r="C58" s="19">
        <v>76.23</v>
      </c>
      <c r="D58" s="19">
        <f t="shared" si="1"/>
        <v>53.361</v>
      </c>
      <c r="E58" s="19"/>
      <c r="F58" s="19"/>
      <c r="G58" s="20">
        <f t="shared" si="0"/>
        <v>75.261</v>
      </c>
      <c r="H58" s="27" t="s">
        <v>257</v>
      </c>
    </row>
    <row r="59" spans="1:8" ht="16.5">
      <c r="A59" s="18" t="s">
        <v>245</v>
      </c>
      <c r="B59" s="19">
        <v>18.4</v>
      </c>
      <c r="C59" s="19">
        <v>60.18</v>
      </c>
      <c r="D59" s="19">
        <f t="shared" si="1"/>
        <v>42.126</v>
      </c>
      <c r="E59" s="19"/>
      <c r="F59" s="19"/>
      <c r="G59" s="20">
        <f t="shared" si="0"/>
        <v>60.525999999999996</v>
      </c>
      <c r="H59" s="27" t="s">
        <v>261</v>
      </c>
    </row>
    <row r="60" spans="1:9" ht="16.5">
      <c r="A60" s="18" t="s">
        <v>246</v>
      </c>
      <c r="B60" s="19">
        <v>0</v>
      </c>
      <c r="C60" s="19" t="s">
        <v>267</v>
      </c>
      <c r="D60" s="19"/>
      <c r="E60" s="19"/>
      <c r="F60" s="19"/>
      <c r="G60" s="20">
        <f t="shared" si="0"/>
        <v>0</v>
      </c>
      <c r="H60" s="27" t="s">
        <v>258</v>
      </c>
      <c r="I60" s="77" t="s">
        <v>277</v>
      </c>
    </row>
    <row r="61" spans="1:8" ht="16.5">
      <c r="A61" s="28" t="s">
        <v>50</v>
      </c>
      <c r="B61" s="25"/>
      <c r="C61" s="26"/>
      <c r="D61" s="19"/>
      <c r="E61" s="26"/>
      <c r="F61" s="19"/>
      <c r="G61" s="20"/>
      <c r="H61" s="27"/>
    </row>
    <row r="62" spans="1:8" ht="16.5">
      <c r="A62" s="18" t="s">
        <v>38</v>
      </c>
      <c r="B62" s="19">
        <v>28.95</v>
      </c>
      <c r="C62" s="74">
        <v>90.43</v>
      </c>
      <c r="D62" s="19">
        <f>C62*20%</f>
        <v>18.086000000000002</v>
      </c>
      <c r="E62" s="19">
        <v>89.65</v>
      </c>
      <c r="F62" s="19">
        <f>E62*50%</f>
        <v>44.825</v>
      </c>
      <c r="G62" s="20">
        <f t="shared" si="0"/>
        <v>91.861</v>
      </c>
      <c r="H62" s="21" t="s">
        <v>263</v>
      </c>
    </row>
    <row r="63" spans="1:9" ht="16.5">
      <c r="A63" s="18" t="s">
        <v>81</v>
      </c>
      <c r="B63" s="19">
        <v>24.15</v>
      </c>
      <c r="C63" s="74">
        <v>78.17</v>
      </c>
      <c r="D63" s="19">
        <f>C63*20%</f>
        <v>15.634</v>
      </c>
      <c r="E63" s="19">
        <v>79.75</v>
      </c>
      <c r="F63" s="19">
        <f>E63*50%</f>
        <v>39.875</v>
      </c>
      <c r="G63" s="20">
        <f t="shared" si="0"/>
        <v>79.65899999999999</v>
      </c>
      <c r="H63" s="21" t="s">
        <v>257</v>
      </c>
      <c r="I63" s="78"/>
    </row>
    <row r="64" spans="1:8" ht="16.5">
      <c r="A64" s="18" t="s">
        <v>39</v>
      </c>
      <c r="B64" s="19">
        <v>23.7</v>
      </c>
      <c r="C64" s="74">
        <v>80.53</v>
      </c>
      <c r="D64" s="19">
        <f>C64*20%</f>
        <v>16.106</v>
      </c>
      <c r="E64" s="19">
        <v>85.4</v>
      </c>
      <c r="F64" s="19">
        <f>E64*50%</f>
        <v>42.7</v>
      </c>
      <c r="G64" s="20">
        <f t="shared" si="0"/>
        <v>82.506</v>
      </c>
      <c r="H64" s="21" t="s">
        <v>259</v>
      </c>
    </row>
    <row r="65" spans="1:8" ht="16.5">
      <c r="A65" s="18" t="s">
        <v>40</v>
      </c>
      <c r="B65" s="19">
        <v>20.4</v>
      </c>
      <c r="C65" s="19">
        <v>77.44</v>
      </c>
      <c r="D65" s="19">
        <f t="shared" si="1"/>
        <v>54.208</v>
      </c>
      <c r="E65" s="19"/>
      <c r="F65" s="19"/>
      <c r="G65" s="20">
        <f t="shared" si="0"/>
        <v>74.608</v>
      </c>
      <c r="H65" s="21" t="s">
        <v>257</v>
      </c>
    </row>
    <row r="66" spans="1:8" ht="16.5">
      <c r="A66" s="6" t="s">
        <v>232</v>
      </c>
      <c r="B66" s="19">
        <v>24.75</v>
      </c>
      <c r="C66" s="19">
        <v>70.25</v>
      </c>
      <c r="D66" s="19">
        <f t="shared" si="1"/>
        <v>49.175</v>
      </c>
      <c r="E66" s="19"/>
      <c r="F66" s="19"/>
      <c r="G66" s="20">
        <f t="shared" si="0"/>
        <v>73.925</v>
      </c>
      <c r="H66" s="21" t="s">
        <v>257</v>
      </c>
    </row>
    <row r="67" spans="1:9" ht="16.5">
      <c r="A67" s="6" t="s">
        <v>233</v>
      </c>
      <c r="B67" s="19">
        <v>23.25</v>
      </c>
      <c r="C67" s="19">
        <v>73.93</v>
      </c>
      <c r="D67" s="19">
        <f t="shared" si="1"/>
        <v>51.751000000000005</v>
      </c>
      <c r="E67" s="19"/>
      <c r="F67" s="19"/>
      <c r="G67" s="20">
        <f t="shared" si="0"/>
        <v>75.001</v>
      </c>
      <c r="H67" s="21" t="s">
        <v>257</v>
      </c>
      <c r="I67" s="78"/>
    </row>
    <row r="68" spans="1:9" ht="16.5">
      <c r="A68" s="6" t="s">
        <v>41</v>
      </c>
      <c r="B68" s="19">
        <v>20.15</v>
      </c>
      <c r="C68" s="19">
        <v>52.63</v>
      </c>
      <c r="D68" s="19">
        <f t="shared" si="1"/>
        <v>36.841</v>
      </c>
      <c r="E68" s="19"/>
      <c r="F68" s="19"/>
      <c r="G68" s="20">
        <f t="shared" si="0"/>
        <v>56.991</v>
      </c>
      <c r="H68" s="21" t="s">
        <v>258</v>
      </c>
      <c r="I68" s="78" t="s">
        <v>268</v>
      </c>
    </row>
    <row r="69" spans="1:9" ht="16.5">
      <c r="A69" s="6" t="s">
        <v>42</v>
      </c>
      <c r="B69" s="19">
        <v>23.5</v>
      </c>
      <c r="C69" s="19">
        <v>60.95</v>
      </c>
      <c r="D69" s="19">
        <f t="shared" si="1"/>
        <v>42.665</v>
      </c>
      <c r="E69" s="19"/>
      <c r="F69" s="19"/>
      <c r="G69" s="20">
        <f t="shared" si="0"/>
        <v>66.16499999999999</v>
      </c>
      <c r="H69" s="21" t="s">
        <v>261</v>
      </c>
      <c r="I69" s="77" t="s">
        <v>269</v>
      </c>
    </row>
    <row r="70" spans="1:8" ht="16.5">
      <c r="A70" s="6" t="s">
        <v>43</v>
      </c>
      <c r="B70" s="19">
        <v>20.7</v>
      </c>
      <c r="C70" s="19">
        <v>74.63</v>
      </c>
      <c r="D70" s="19">
        <f t="shared" si="1"/>
        <v>52.24099999999999</v>
      </c>
      <c r="E70" s="19"/>
      <c r="F70" s="19"/>
      <c r="G70" s="20">
        <f aca="true" t="shared" si="2" ref="G70:G80">B70+D70+F70</f>
        <v>72.94099999999999</v>
      </c>
      <c r="H70" s="21" t="s">
        <v>257</v>
      </c>
    </row>
    <row r="71" spans="1:8" ht="16.5">
      <c r="A71" s="6" t="s">
        <v>234</v>
      </c>
      <c r="B71" s="19">
        <v>24.75</v>
      </c>
      <c r="C71" s="19">
        <v>75.15</v>
      </c>
      <c r="D71" s="19">
        <f t="shared" si="1"/>
        <v>52.605000000000004</v>
      </c>
      <c r="E71" s="19"/>
      <c r="F71" s="19"/>
      <c r="G71" s="20">
        <f t="shared" si="2"/>
        <v>77.355</v>
      </c>
      <c r="H71" s="21" t="s">
        <v>264</v>
      </c>
    </row>
    <row r="72" spans="1:8" ht="16.5">
      <c r="A72" s="6" t="s">
        <v>208</v>
      </c>
      <c r="B72" s="19">
        <v>26.2</v>
      </c>
      <c r="C72" s="74">
        <v>83.48</v>
      </c>
      <c r="D72" s="19">
        <f>C72*20%</f>
        <v>16.696</v>
      </c>
      <c r="E72" s="19">
        <v>81.9</v>
      </c>
      <c r="F72" s="19">
        <f>E72*50%</f>
        <v>40.95</v>
      </c>
      <c r="G72" s="20">
        <f t="shared" si="2"/>
        <v>83.846</v>
      </c>
      <c r="H72" s="21" t="s">
        <v>259</v>
      </c>
    </row>
    <row r="73" spans="1:8" ht="16.5">
      <c r="A73" s="6" t="s">
        <v>154</v>
      </c>
      <c r="B73" s="19">
        <v>0</v>
      </c>
      <c r="C73" s="19"/>
      <c r="D73" s="19">
        <f t="shared" si="1"/>
        <v>0</v>
      </c>
      <c r="E73" s="19"/>
      <c r="F73" s="19"/>
      <c r="G73" s="20">
        <f t="shared" si="2"/>
        <v>0</v>
      </c>
      <c r="H73" s="21"/>
    </row>
    <row r="74" spans="1:9" ht="16.5">
      <c r="A74" s="6" t="s">
        <v>156</v>
      </c>
      <c r="B74" s="19">
        <v>0</v>
      </c>
      <c r="C74" s="19">
        <v>37.5</v>
      </c>
      <c r="D74" s="19">
        <f t="shared" si="1"/>
        <v>26.25</v>
      </c>
      <c r="E74" s="19"/>
      <c r="F74" s="19"/>
      <c r="G74" s="20">
        <f t="shared" si="2"/>
        <v>26.25</v>
      </c>
      <c r="H74" s="21" t="s">
        <v>258</v>
      </c>
      <c r="I74" s="77" t="s">
        <v>270</v>
      </c>
    </row>
    <row r="75" spans="1:9" ht="16.5">
      <c r="A75" s="6" t="s">
        <v>165</v>
      </c>
      <c r="B75" s="19">
        <v>19.45</v>
      </c>
      <c r="C75" s="19">
        <v>66.25</v>
      </c>
      <c r="D75" s="19">
        <f t="shared" si="1"/>
        <v>46.375</v>
      </c>
      <c r="E75" s="19"/>
      <c r="F75" s="19"/>
      <c r="G75" s="20">
        <f t="shared" si="2"/>
        <v>65.825</v>
      </c>
      <c r="H75" s="21" t="s">
        <v>261</v>
      </c>
      <c r="I75" s="77" t="s">
        <v>271</v>
      </c>
    </row>
    <row r="76" spans="1:8" ht="16.5">
      <c r="A76" s="6" t="s">
        <v>166</v>
      </c>
      <c r="B76" s="19">
        <v>0</v>
      </c>
      <c r="C76" s="19"/>
      <c r="D76" s="19">
        <f t="shared" si="1"/>
        <v>0</v>
      </c>
      <c r="E76" s="19"/>
      <c r="F76" s="19"/>
      <c r="G76" s="20">
        <f t="shared" si="2"/>
        <v>0</v>
      </c>
      <c r="H76" s="21"/>
    </row>
    <row r="77" spans="1:9" ht="16.5">
      <c r="A77" s="6" t="s">
        <v>164</v>
      </c>
      <c r="B77" s="19">
        <v>20.95</v>
      </c>
      <c r="C77" s="19">
        <v>44.88</v>
      </c>
      <c r="D77" s="19">
        <f>C77*70%</f>
        <v>31.416</v>
      </c>
      <c r="E77" s="19"/>
      <c r="F77" s="19"/>
      <c r="G77" s="20">
        <f t="shared" si="2"/>
        <v>52.366</v>
      </c>
      <c r="H77" s="21" t="s">
        <v>258</v>
      </c>
      <c r="I77" s="77" t="s">
        <v>271</v>
      </c>
    </row>
    <row r="78" spans="1:8" ht="16.5">
      <c r="A78" s="6" t="s">
        <v>235</v>
      </c>
      <c r="B78" s="19">
        <v>0</v>
      </c>
      <c r="C78" s="19"/>
      <c r="D78" s="19"/>
      <c r="E78" s="19"/>
      <c r="F78" s="19"/>
      <c r="G78" s="20">
        <f t="shared" si="2"/>
        <v>0</v>
      </c>
      <c r="H78" s="21"/>
    </row>
    <row r="79" spans="1:8" ht="16.5">
      <c r="A79" s="6" t="s">
        <v>236</v>
      </c>
      <c r="B79" s="19">
        <v>22.35</v>
      </c>
      <c r="C79" s="19">
        <v>61.65</v>
      </c>
      <c r="D79" s="19">
        <f>C79*70%</f>
        <v>43.154999999999994</v>
      </c>
      <c r="E79" s="19"/>
      <c r="F79" s="19"/>
      <c r="G79" s="20">
        <f t="shared" si="2"/>
        <v>65.505</v>
      </c>
      <c r="H79" s="21" t="s">
        <v>261</v>
      </c>
    </row>
    <row r="80" spans="1:8" ht="16.5">
      <c r="A80" s="6" t="s">
        <v>237</v>
      </c>
      <c r="B80" s="19">
        <v>20.55</v>
      </c>
      <c r="C80" s="19">
        <v>47.58</v>
      </c>
      <c r="D80" s="19">
        <f>C80*70%</f>
        <v>33.306</v>
      </c>
      <c r="E80" s="19"/>
      <c r="F80" s="19"/>
      <c r="G80" s="20">
        <f t="shared" si="2"/>
        <v>53.855999999999995</v>
      </c>
      <c r="H80" s="21" t="s">
        <v>258</v>
      </c>
    </row>
    <row r="81" spans="1:8" ht="16.5">
      <c r="A81" s="29"/>
      <c r="B81" s="30"/>
      <c r="C81" s="30"/>
      <c r="D81" s="30"/>
      <c r="E81" s="30"/>
      <c r="F81" s="30"/>
      <c r="G81" s="31"/>
      <c r="H81" s="32"/>
    </row>
    <row r="82" spans="1:8" ht="16.5">
      <c r="A82" s="29"/>
      <c r="B82" s="126" t="s">
        <v>67</v>
      </c>
      <c r="C82" s="23" t="s">
        <v>76</v>
      </c>
      <c r="D82" s="23" t="s">
        <v>73</v>
      </c>
      <c r="E82" s="23" t="s">
        <v>71</v>
      </c>
      <c r="F82" s="23" t="s">
        <v>70</v>
      </c>
      <c r="G82" s="23" t="s">
        <v>170</v>
      </c>
      <c r="H82" s="23" t="s">
        <v>169</v>
      </c>
    </row>
    <row r="83" spans="1:8" ht="16.5">
      <c r="A83" s="29"/>
      <c r="B83" s="127"/>
      <c r="C83" s="56" t="s">
        <v>173</v>
      </c>
      <c r="D83" s="56" t="s">
        <v>175</v>
      </c>
      <c r="E83" s="56" t="s">
        <v>174</v>
      </c>
      <c r="F83" s="56" t="s">
        <v>176</v>
      </c>
      <c r="G83" s="56" t="s">
        <v>177</v>
      </c>
      <c r="H83" s="56" t="s">
        <v>178</v>
      </c>
    </row>
    <row r="84" spans="1:8" ht="16.5">
      <c r="A84" s="29"/>
      <c r="B84" s="33" t="s">
        <v>82</v>
      </c>
      <c r="C84" s="33">
        <v>1</v>
      </c>
      <c r="D84" s="33">
        <v>2</v>
      </c>
      <c r="E84" s="33">
        <v>17</v>
      </c>
      <c r="F84" s="33">
        <v>29</v>
      </c>
      <c r="G84" s="33">
        <v>10</v>
      </c>
      <c r="H84" s="33">
        <v>9</v>
      </c>
    </row>
    <row r="85" spans="1:7" ht="16.5">
      <c r="A85" s="34" t="s">
        <v>83</v>
      </c>
      <c r="C85" s="35"/>
      <c r="G85" s="36"/>
    </row>
    <row r="86" spans="1:8" ht="16.5">
      <c r="A86" s="114" t="s">
        <v>171</v>
      </c>
      <c r="B86" s="114"/>
      <c r="C86" s="114"/>
      <c r="D86" s="114"/>
      <c r="E86" s="114"/>
      <c r="F86" s="114"/>
      <c r="G86" s="114"/>
      <c r="H86" s="114"/>
    </row>
    <row r="87" spans="1:8" ht="16.5">
      <c r="A87" s="115" t="s">
        <v>84</v>
      </c>
      <c r="B87" s="115"/>
      <c r="C87" s="115"/>
      <c r="D87" s="115"/>
      <c r="E87" s="115"/>
      <c r="F87" s="115"/>
      <c r="G87" s="115"/>
      <c r="H87" s="115"/>
    </row>
    <row r="88" spans="1:8" ht="16.5">
      <c r="A88" s="115"/>
      <c r="B88" s="115"/>
      <c r="C88" s="115"/>
      <c r="D88" s="115"/>
      <c r="E88" s="115"/>
      <c r="F88" s="115"/>
      <c r="G88" s="115"/>
      <c r="H88" s="115"/>
    </row>
    <row r="89" spans="1:8" ht="16.5">
      <c r="A89" s="116" t="s">
        <v>273</v>
      </c>
      <c r="B89" s="115"/>
      <c r="C89" s="115"/>
      <c r="D89" s="115"/>
      <c r="E89" s="115"/>
      <c r="F89" s="115"/>
      <c r="G89" s="115"/>
      <c r="H89" s="115"/>
    </row>
    <row r="90" spans="1:8" ht="16.5">
      <c r="A90" s="37" t="s">
        <v>85</v>
      </c>
      <c r="B90" s="34"/>
      <c r="C90" s="38"/>
      <c r="D90" s="34"/>
      <c r="E90" s="34"/>
      <c r="F90" s="34"/>
      <c r="G90" s="36"/>
      <c r="H90" s="34"/>
    </row>
    <row r="91" ht="16.5">
      <c r="A91" s="37"/>
    </row>
  </sheetData>
  <mergeCells count="10">
    <mergeCell ref="A86:H86"/>
    <mergeCell ref="A87:H88"/>
    <mergeCell ref="A89:H89"/>
    <mergeCell ref="A1:H1"/>
    <mergeCell ref="B2:B3"/>
    <mergeCell ref="C2:D2"/>
    <mergeCell ref="E2:F2"/>
    <mergeCell ref="A2:A3"/>
    <mergeCell ref="H2:H3"/>
    <mergeCell ref="B82:B83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</cp:lastModifiedBy>
  <cp:lastPrinted>2005-08-03T06:03:26Z</cp:lastPrinted>
  <dcterms:created xsi:type="dcterms:W3CDTF">2002-08-01T10:47:45Z</dcterms:created>
  <dcterms:modified xsi:type="dcterms:W3CDTF">2005-08-03T06:44:06Z</dcterms:modified>
  <cp:category/>
  <cp:version/>
  <cp:contentType/>
  <cp:contentStatus/>
</cp:coreProperties>
</file>